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sheet\"/>
    </mc:Choice>
  </mc:AlternateContent>
  <xr:revisionPtr revIDLastSave="0" documentId="13_ncr:1_{059B754E-3EA6-4D5F-94C0-18CC5EBFC35A}" xr6:coauthVersionLast="47" xr6:coauthVersionMax="47" xr10:uidLastSave="{00000000-0000-0000-0000-000000000000}"/>
  <bookViews>
    <workbookView xWindow="28680" yWindow="-225" windowWidth="29040" windowHeight="15720" firstSheet="3" activeTab="20" xr2:uid="{00000000-000D-0000-FFFF-FFFF00000000}"/>
  </bookViews>
  <sheets>
    <sheet name="04" sheetId="4" r:id="rId1"/>
    <sheet name="05" sheetId="3" r:id="rId2"/>
    <sheet name="06" sheetId="2" r:id="rId3"/>
    <sheet name="07" sheetId="1" r:id="rId4"/>
    <sheet name="08" sheetId="5" r:id="rId5"/>
    <sheet name="09" sheetId="7" r:id="rId6"/>
    <sheet name="10" sheetId="8" r:id="rId7"/>
    <sheet name="11" sheetId="9" r:id="rId8"/>
    <sheet name="12" sheetId="10" r:id="rId9"/>
    <sheet name="13" sheetId="11" r:id="rId10"/>
    <sheet name="14" sheetId="14" r:id="rId11"/>
    <sheet name="15" sheetId="15" r:id="rId12"/>
    <sheet name="16" sheetId="16" r:id="rId13"/>
    <sheet name="17" sheetId="17" r:id="rId14"/>
    <sheet name="18" sheetId="18" r:id="rId15"/>
    <sheet name="19" sheetId="19" r:id="rId16"/>
    <sheet name="20" sheetId="20" r:id="rId17"/>
    <sheet name="21" sheetId="21" r:id="rId18"/>
    <sheet name="22" sheetId="22" r:id="rId19"/>
    <sheet name="23" sheetId="23" r:id="rId20"/>
    <sheet name="24" sheetId="24" r:id="rId21"/>
    <sheet name="Sheet1" sheetId="12" r:id="rId22"/>
  </sheets>
  <definedNames>
    <definedName name="_xlnm.Print_Area" localSheetId="1">'05'!$A$1:$L$40</definedName>
    <definedName name="_xlnm.Print_Area" localSheetId="2">'06'!$A$1:$L$40</definedName>
    <definedName name="_xlnm.Print_Area" localSheetId="3">'07'!$A$1:$M$40</definedName>
    <definedName name="_xlnm.Print_Area" localSheetId="4">'08'!$A$1:$M$40</definedName>
    <definedName name="_xlnm.Print_Area" localSheetId="5">'09'!$A$1:$M$40</definedName>
    <definedName name="_xlnm.Print_Area" localSheetId="6">'10'!$A$1:$M$39</definedName>
    <definedName name="_xlnm.Print_Area" localSheetId="7">'11'!$A$1:$M$39</definedName>
    <definedName name="_xlnm.Print_Area" localSheetId="8">'12'!$A$1:$M$42</definedName>
    <definedName name="_xlnm.Print_Area" localSheetId="9">'13'!$A$1:$M$65</definedName>
    <definedName name="_xlnm.Print_Area" localSheetId="10">'14'!$A$1:$N$66</definedName>
    <definedName name="_xlnm.Print_Area" localSheetId="11">'15'!$A$1:$N$66</definedName>
    <definedName name="_xlnm.Print_Area" localSheetId="12">'16'!$A$1:$N$67</definedName>
    <definedName name="_xlnm.Print_Area" localSheetId="13">'17'!$A$1:$N$69</definedName>
    <definedName name="_xlnm.Print_Area" localSheetId="14">'18'!$A$1:$N$69</definedName>
    <definedName name="_xlnm.Print_Area" localSheetId="15">'19'!$A$1:$N$69</definedName>
    <definedName name="_xlnm.Print_Area" localSheetId="16">'20'!$A$1:$N$76</definedName>
    <definedName name="_xlnm.Print_Area" localSheetId="17">'21'!$A$1:$N$77</definedName>
    <definedName name="_xlnm.Print_Area" localSheetId="18">'22'!$A$1:$M$75</definedName>
    <definedName name="_xlnm.Print_Area" localSheetId="19">'23'!$A$1:$M$73</definedName>
    <definedName name="_xlnm.Print_Area" localSheetId="20">'24'!$A$1:$M$76</definedName>
    <definedName name="_xlnm.Print_Titles" localSheetId="19">'23'!$1:$4</definedName>
    <definedName name="_xlnm.Print_Titles" localSheetId="20">'24'!$1:$4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4" l="1"/>
  <c r="L10" i="24"/>
  <c r="L13" i="24"/>
  <c r="L69" i="24"/>
  <c r="L70" i="24"/>
  <c r="L68" i="24"/>
  <c r="L45" i="24"/>
  <c r="L46" i="24"/>
  <c r="L47" i="24"/>
  <c r="L48" i="24"/>
  <c r="L44" i="24"/>
  <c r="L23" i="24"/>
  <c r="L24" i="24"/>
  <c r="L22" i="24"/>
  <c r="L7" i="24"/>
  <c r="L8" i="24"/>
  <c r="L12" i="24"/>
  <c r="L6" i="24"/>
  <c r="K12" i="22"/>
  <c r="K28" i="22"/>
  <c r="L28" i="22"/>
  <c r="L22" i="22"/>
  <c r="K18" i="22"/>
  <c r="K19" i="22"/>
  <c r="K20" i="22"/>
  <c r="L20" i="22"/>
  <c r="K21" i="22"/>
  <c r="L21" i="22"/>
  <c r="K24" i="22"/>
  <c r="L24" i="22"/>
  <c r="K25" i="22"/>
  <c r="K26" i="22"/>
  <c r="L26" i="22"/>
  <c r="K27" i="22"/>
  <c r="L27" i="22"/>
  <c r="K43" i="22"/>
  <c r="K44" i="22"/>
  <c r="L44" i="22"/>
  <c r="K59" i="22"/>
  <c r="K67" i="22"/>
  <c r="K6" i="22"/>
  <c r="L6" i="22"/>
  <c r="K7" i="22"/>
  <c r="K8" i="22"/>
  <c r="L8" i="22"/>
  <c r="K5" i="22"/>
  <c r="L42" i="21"/>
  <c r="M42" i="21"/>
  <c r="L41" i="21"/>
  <c r="M41" i="21"/>
  <c r="L40" i="21"/>
  <c r="M40" i="21"/>
  <c r="L52" i="21"/>
  <c r="L39" i="21"/>
  <c r="M39" i="21"/>
  <c r="L38" i="21"/>
  <c r="M38" i="21"/>
  <c r="L37" i="21"/>
  <c r="M37" i="21"/>
  <c r="L36" i="21"/>
  <c r="M36" i="21"/>
  <c r="L35" i="21"/>
  <c r="M35" i="21"/>
  <c r="L34" i="21"/>
  <c r="M34" i="21"/>
  <c r="L16" i="21"/>
  <c r="L48" i="21"/>
  <c r="L49" i="21"/>
  <c r="L50" i="21"/>
  <c r="L51" i="21"/>
  <c r="M51" i="21"/>
  <c r="L31" i="21"/>
  <c r="M31" i="21"/>
  <c r="L30" i="21"/>
  <c r="M30" i="21"/>
  <c r="L33" i="21"/>
  <c r="M33" i="21"/>
  <c r="L5" i="21"/>
  <c r="M5" i="21"/>
  <c r="L6" i="21"/>
  <c r="M6" i="21"/>
  <c r="L7" i="21"/>
  <c r="L8" i="21"/>
  <c r="L9" i="21"/>
  <c r="L11" i="21"/>
  <c r="M11" i="21"/>
  <c r="L12" i="21"/>
  <c r="L13" i="21"/>
  <c r="M13" i="21"/>
  <c r="L14" i="21"/>
  <c r="L26" i="21"/>
  <c r="M26" i="21"/>
  <c r="L27" i="21"/>
  <c r="M27" i="21"/>
  <c r="L28" i="21"/>
  <c r="M28" i="21"/>
  <c r="L29" i="21"/>
  <c r="M29" i="21"/>
  <c r="L32" i="21"/>
  <c r="M32" i="21"/>
  <c r="L34" i="20"/>
  <c r="M34" i="20"/>
  <c r="M24" i="20"/>
  <c r="L24" i="20"/>
  <c r="L15" i="20"/>
  <c r="M15" i="20"/>
  <c r="L14" i="20"/>
  <c r="M14" i="20"/>
  <c r="L31" i="20"/>
  <c r="M31" i="20"/>
  <c r="L32" i="20"/>
  <c r="M32" i="20"/>
  <c r="L30" i="20"/>
  <c r="M30" i="20"/>
  <c r="L29" i="20"/>
  <c r="M29" i="20"/>
  <c r="L13" i="20"/>
  <c r="M13" i="20"/>
  <c r="L27" i="20"/>
  <c r="M27" i="20"/>
  <c r="L26" i="20"/>
  <c r="M26" i="20"/>
  <c r="L25" i="20"/>
  <c r="M25" i="20"/>
  <c r="L23" i="20"/>
  <c r="L22" i="20"/>
  <c r="M22" i="20"/>
  <c r="L21" i="20"/>
  <c r="M21" i="20"/>
  <c r="L12" i="20"/>
  <c r="M12" i="20"/>
  <c r="L11" i="20"/>
  <c r="M11" i="20"/>
  <c r="L10" i="20"/>
  <c r="M10" i="20"/>
  <c r="L8" i="20"/>
  <c r="M8" i="20"/>
  <c r="L7" i="20"/>
  <c r="M7" i="20"/>
  <c r="L6" i="20"/>
  <c r="M6" i="20"/>
  <c r="L5" i="20"/>
  <c r="M5" i="20"/>
  <c r="L28" i="20"/>
  <c r="M28" i="20"/>
  <c r="L50" i="15"/>
  <c r="M50" i="15"/>
  <c r="L49" i="15"/>
  <c r="M49" i="15"/>
  <c r="L61" i="15"/>
  <c r="L60" i="15"/>
  <c r="L47" i="15"/>
  <c r="L48" i="15"/>
  <c r="L45" i="15"/>
  <c r="L46" i="15"/>
  <c r="M46" i="15"/>
  <c r="L44" i="15"/>
  <c r="M44" i="15"/>
  <c r="L31" i="15"/>
  <c r="L21" i="15"/>
  <c r="L6" i="15"/>
  <c r="M6" i="15"/>
  <c r="L5" i="15"/>
  <c r="L50" i="14"/>
  <c r="M50" i="14"/>
  <c r="L51" i="14"/>
  <c r="M51" i="14"/>
  <c r="L11" i="14"/>
  <c r="M11" i="14"/>
  <c r="L10" i="14"/>
  <c r="M10" i="14"/>
  <c r="L9" i="14"/>
  <c r="M9" i="14"/>
  <c r="L49" i="14"/>
  <c r="M49" i="14"/>
  <c r="L57" i="11"/>
  <c r="K64" i="11"/>
  <c r="L64" i="11"/>
  <c r="K44" i="11"/>
  <c r="L44" i="11"/>
  <c r="K45" i="11"/>
  <c r="L45" i="11"/>
  <c r="K46" i="11"/>
  <c r="L46" i="11"/>
  <c r="K47" i="11"/>
  <c r="L47" i="11"/>
  <c r="K48" i="11"/>
  <c r="L48" i="11"/>
  <c r="K49" i="11"/>
  <c r="L49" i="11"/>
  <c r="K50" i="11"/>
  <c r="L50" i="11"/>
  <c r="K51" i="11"/>
  <c r="L51" i="11"/>
  <c r="K52" i="11"/>
  <c r="L52" i="11"/>
  <c r="K54" i="11"/>
  <c r="L54" i="11"/>
  <c r="K55" i="11"/>
  <c r="L55" i="11"/>
  <c r="K56" i="11"/>
  <c r="L56" i="11"/>
  <c r="K58" i="11"/>
  <c r="L58" i="11"/>
  <c r="K43" i="11"/>
  <c r="L43" i="11"/>
  <c r="K6" i="11"/>
  <c r="L6" i="11"/>
  <c r="K7" i="11"/>
  <c r="L7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32" i="11"/>
  <c r="L32" i="11"/>
  <c r="K33" i="11"/>
  <c r="L33" i="11"/>
  <c r="K34" i="11"/>
  <c r="L34" i="11"/>
  <c r="K35" i="11"/>
  <c r="L35" i="11"/>
  <c r="K36" i="11"/>
  <c r="L36" i="11"/>
  <c r="K5" i="11"/>
  <c r="L5" i="11"/>
  <c r="L48" i="14"/>
  <c r="M48" i="14"/>
  <c r="L43" i="14"/>
  <c r="M43" i="14"/>
  <c r="L44" i="14"/>
  <c r="M44" i="14"/>
  <c r="L45" i="14"/>
  <c r="M45" i="14"/>
  <c r="L46" i="14"/>
  <c r="L47" i="14"/>
  <c r="M47" i="14"/>
  <c r="M46" i="14"/>
  <c r="L17" i="14"/>
  <c r="M17" i="14"/>
  <c r="M18" i="14"/>
  <c r="L20" i="14"/>
  <c r="M20" i="14"/>
  <c r="L6" i="14"/>
  <c r="M6" i="14"/>
  <c r="L7" i="14"/>
  <c r="M7" i="14"/>
  <c r="L8" i="14"/>
  <c r="M8" i="14"/>
  <c r="L5" i="14"/>
  <c r="M5" i="14"/>
</calcChain>
</file>

<file path=xl/sharedStrings.xml><?xml version="1.0" encoding="utf-8"?>
<sst xmlns="http://schemas.openxmlformats.org/spreadsheetml/2006/main" count="3831" uniqueCount="1515">
  <si>
    <t>Small City Sales 2007</t>
  </si>
  <si>
    <t>DATE</t>
  </si>
  <si>
    <t>CRV #</t>
  </si>
  <si>
    <t xml:space="preserve">Property </t>
  </si>
  <si>
    <t>Class</t>
  </si>
  <si>
    <t>Type of</t>
  </si>
  <si>
    <t>SELLER</t>
  </si>
  <si>
    <t>BUYER</t>
  </si>
  <si>
    <t>Sale</t>
  </si>
  <si>
    <t xml:space="preserve">EMV </t>
  </si>
  <si>
    <t>Total</t>
  </si>
  <si>
    <t>Ratio</t>
  </si>
  <si>
    <t>Story</t>
  </si>
  <si>
    <t>ID Number</t>
  </si>
  <si>
    <t>Deed</t>
  </si>
  <si>
    <t>Price</t>
  </si>
  <si>
    <t>Land</t>
  </si>
  <si>
    <t>Bldg</t>
  </si>
  <si>
    <t>EMV</t>
  </si>
  <si>
    <t>factor</t>
  </si>
  <si>
    <t>Beardsley</t>
  </si>
  <si>
    <t>16-0074-000</t>
  </si>
  <si>
    <t>Res</t>
  </si>
  <si>
    <t>WD</t>
  </si>
  <si>
    <t>Denise Nebben</t>
  </si>
  <si>
    <t>Keith Anderson</t>
  </si>
  <si>
    <t>16-0095-000</t>
  </si>
  <si>
    <t>K. Radosevich</t>
  </si>
  <si>
    <t>Brian Little</t>
  </si>
  <si>
    <t>16-0099-000</t>
  </si>
  <si>
    <t>16-0108-000</t>
  </si>
  <si>
    <t>Donald Lundell</t>
  </si>
  <si>
    <t>Steven Almquist</t>
  </si>
  <si>
    <t>Danny Herberg</t>
  </si>
  <si>
    <t>Len Wegener</t>
  </si>
  <si>
    <t>Clinton</t>
  </si>
  <si>
    <t>17-0395-000</t>
  </si>
  <si>
    <t>Chad Wiegman</t>
  </si>
  <si>
    <t>17-0361-000</t>
  </si>
  <si>
    <t>Shawn Aaberg</t>
  </si>
  <si>
    <t>Raymond Clark</t>
  </si>
  <si>
    <t>17-0200-000</t>
  </si>
  <si>
    <t xml:space="preserve">Folkens Trust </t>
  </si>
  <si>
    <t>17-0214-000</t>
  </si>
  <si>
    <t>Darrell Kahl</t>
  </si>
  <si>
    <t>Andrew Martig</t>
  </si>
  <si>
    <t>17-0022-000</t>
  </si>
  <si>
    <t>Dolores Kashmark</t>
  </si>
  <si>
    <t>Palmer Pederson</t>
  </si>
  <si>
    <t>17-0282-000</t>
  </si>
  <si>
    <t>Gary Crandall</t>
  </si>
  <si>
    <t>Larry Ziebarth</t>
  </si>
  <si>
    <t>Odessa</t>
  </si>
  <si>
    <t>21-0127-000</t>
  </si>
  <si>
    <t>Carol Nelson</t>
  </si>
  <si>
    <t>Michael Hinneberg</t>
  </si>
  <si>
    <t>21-0071-000</t>
  </si>
  <si>
    <t>Jamie McTighe</t>
  </si>
  <si>
    <t>21-0157-000</t>
  </si>
  <si>
    <t>Chris Teske</t>
  </si>
  <si>
    <t>James Nitz</t>
  </si>
  <si>
    <t>Graceville</t>
  </si>
  <si>
    <t>19-0224-000</t>
  </si>
  <si>
    <t>Irvin Reddy</t>
  </si>
  <si>
    <t>CD</t>
  </si>
  <si>
    <t>Jerry Fuhrman</t>
  </si>
  <si>
    <t>19-0245-000</t>
  </si>
  <si>
    <t>Dennis Kipp</t>
  </si>
  <si>
    <t>Michael Haanen</t>
  </si>
  <si>
    <t>19-0097-000</t>
  </si>
  <si>
    <t>William Kleindl</t>
  </si>
  <si>
    <t>Jordon Hennessy</t>
  </si>
  <si>
    <t>19-0456-010</t>
  </si>
  <si>
    <t>Randal Bergquist</t>
  </si>
  <si>
    <t>John Costello</t>
  </si>
  <si>
    <t>Correll</t>
  </si>
  <si>
    <t>18-0075-000</t>
  </si>
  <si>
    <t xml:space="preserve">Scott Bohlman </t>
  </si>
  <si>
    <t>Derek Johnson</t>
  </si>
  <si>
    <t>18-0094-000</t>
  </si>
  <si>
    <t>Unofficial</t>
  </si>
  <si>
    <t>10/06--10/07</t>
  </si>
  <si>
    <t>Small City Sales 2006</t>
  </si>
  <si>
    <t>16-0067-000</t>
  </si>
  <si>
    <t>Mary Stallman</t>
  </si>
  <si>
    <t>Johnny Jacobs</t>
  </si>
  <si>
    <t>16-0134-000</t>
  </si>
  <si>
    <t xml:space="preserve">Joyce Jorgens </t>
  </si>
  <si>
    <t>Victor Hoffman</t>
  </si>
  <si>
    <t>16-0044-000</t>
  </si>
  <si>
    <t>Phyllis Doschadis</t>
  </si>
  <si>
    <t>Robbie Hills</t>
  </si>
  <si>
    <t>16-0102-000</t>
  </si>
  <si>
    <t>Gary Karst</t>
  </si>
  <si>
    <t>Alice Madline</t>
  </si>
  <si>
    <t>17-0153-000</t>
  </si>
  <si>
    <t>David Davis</t>
  </si>
  <si>
    <t>Erma Wells</t>
  </si>
  <si>
    <t>17-0157-000</t>
  </si>
  <si>
    <t>Debra Eastman</t>
  </si>
  <si>
    <t>McClain/Hector</t>
  </si>
  <si>
    <t>17-0359-000</t>
  </si>
  <si>
    <t xml:space="preserve">Brett Kashmark </t>
  </si>
  <si>
    <t>Gary Dybdahl</t>
  </si>
  <si>
    <t>17-0176-010</t>
  </si>
  <si>
    <t>Com</t>
  </si>
  <si>
    <t xml:space="preserve">Jeffery Athey </t>
  </si>
  <si>
    <t>Kevin Plemmons</t>
  </si>
  <si>
    <t>personal property</t>
  </si>
  <si>
    <t>17-0324-000</t>
  </si>
  <si>
    <t>Greg Basta</t>
  </si>
  <si>
    <t>Ronald Ronning</t>
  </si>
  <si>
    <t>21-0051-000</t>
  </si>
  <si>
    <t>Steven Teske</t>
  </si>
  <si>
    <t>Randall Koch</t>
  </si>
  <si>
    <t>21-0067-000</t>
  </si>
  <si>
    <t>Myron Mueller</t>
  </si>
  <si>
    <t>Richard Smith</t>
  </si>
  <si>
    <t>19-0096-000</t>
  </si>
  <si>
    <t>Randy Platz</t>
  </si>
  <si>
    <t>Jeff Schmidt</t>
  </si>
  <si>
    <t>19-0252-000</t>
  </si>
  <si>
    <t>Florence Nelson</t>
  </si>
  <si>
    <t>Debora Block</t>
  </si>
  <si>
    <t>19-0292-000</t>
  </si>
  <si>
    <t>Kevin Johnsrud</t>
  </si>
  <si>
    <t>Martin Fuhrman</t>
  </si>
  <si>
    <t>19-0362-000</t>
  </si>
  <si>
    <t>Verlee Sullivan</t>
  </si>
  <si>
    <t>Fuhrman Etal</t>
  </si>
  <si>
    <t>19-0376-000</t>
  </si>
  <si>
    <t xml:space="preserve">Knutson Etal </t>
  </si>
  <si>
    <t>Jane Stotesbery</t>
  </si>
  <si>
    <t>19-0095-000</t>
  </si>
  <si>
    <t>Peter Vangsness</t>
  </si>
  <si>
    <t>Connie Stotesbery</t>
  </si>
  <si>
    <t>Barry</t>
  </si>
  <si>
    <t>15-0074-000</t>
  </si>
  <si>
    <t>Doris Taffe</t>
  </si>
  <si>
    <t>James Stotesbery</t>
  </si>
  <si>
    <t>10/05-10-06</t>
  </si>
  <si>
    <t>Small City Sales 2005</t>
  </si>
  <si>
    <t>Eugene Gibson</t>
  </si>
  <si>
    <t>Nicole Homan</t>
  </si>
  <si>
    <t>Kyle Radosevich</t>
  </si>
  <si>
    <t>16-0216-000</t>
  </si>
  <si>
    <t>Richard Drewelow</t>
  </si>
  <si>
    <t>Lawrence Findlay</t>
  </si>
  <si>
    <t>17-0346-000</t>
  </si>
  <si>
    <t>Michelle Carson</t>
  </si>
  <si>
    <t>Edward Christeson</t>
  </si>
  <si>
    <t>17-0139-000</t>
  </si>
  <si>
    <t>Kayla Benson</t>
  </si>
  <si>
    <t xml:space="preserve">Jodi LaForge </t>
  </si>
  <si>
    <t>17-0234-000</t>
  </si>
  <si>
    <t>Jay Folkens</t>
  </si>
  <si>
    <t>Donald Findberg</t>
  </si>
  <si>
    <t>17-0353-000</t>
  </si>
  <si>
    <t>Alfred Roeder</t>
  </si>
  <si>
    <t>Donald Hegge</t>
  </si>
  <si>
    <t>17-0132-000</t>
  </si>
  <si>
    <t>17-0205-000</t>
  </si>
  <si>
    <t>L. Cederberg</t>
  </si>
  <si>
    <t>James Pajak</t>
  </si>
  <si>
    <t>17-0058-000</t>
  </si>
  <si>
    <t>Kenneth Zenk</t>
  </si>
  <si>
    <t>Brandon Swigerd</t>
  </si>
  <si>
    <t>21-0079-000</t>
  </si>
  <si>
    <t>Leroy Strei</t>
  </si>
  <si>
    <t>James Oase</t>
  </si>
  <si>
    <t>19-0370-012</t>
  </si>
  <si>
    <t>Harriet Hoffman</t>
  </si>
  <si>
    <t xml:space="preserve">Craig Pullis </t>
  </si>
  <si>
    <t>19-0149-000</t>
  </si>
  <si>
    <t>Ida Parent</t>
  </si>
  <si>
    <t>Brausen/Shore</t>
  </si>
  <si>
    <t>19-0456-021</t>
  </si>
  <si>
    <t>Rick Hennessy</t>
  </si>
  <si>
    <t>Robert Zimbrick</t>
  </si>
  <si>
    <t>19-0456-000</t>
  </si>
  <si>
    <t>Randy Giles</t>
  </si>
  <si>
    <t>Kenneth Gruneich</t>
  </si>
  <si>
    <t>19-0317-000</t>
  </si>
  <si>
    <t>Victor Nilson</t>
  </si>
  <si>
    <t>Kyle Spaulding</t>
  </si>
  <si>
    <t>19-0299-000</t>
  </si>
  <si>
    <t>Robert Sanasack</t>
  </si>
  <si>
    <t>Daniel Ferris</t>
  </si>
  <si>
    <t>19-0388-000</t>
  </si>
  <si>
    <t>Darlene Ward etal</t>
  </si>
  <si>
    <t>Richard Larson</t>
  </si>
  <si>
    <t>CRV - came in after November 1st deadline</t>
  </si>
  <si>
    <t>10/1/04-10/1/05</t>
  </si>
  <si>
    <t>Small City Sales - 2004</t>
  </si>
  <si>
    <t>16-0087-000</t>
  </si>
  <si>
    <t>Eddie McNeil</t>
  </si>
  <si>
    <t>16-0252-000</t>
  </si>
  <si>
    <t>Otto Gibson</t>
  </si>
  <si>
    <t>Kenneth Kellen</t>
  </si>
  <si>
    <t>16-0173-000</t>
  </si>
  <si>
    <t>Gordon Anderson</t>
  </si>
  <si>
    <t>Darin Arndt</t>
  </si>
  <si>
    <t>16-0098-000</t>
  </si>
  <si>
    <t>Clarice Burgess</t>
  </si>
  <si>
    <t>Michael Little</t>
  </si>
  <si>
    <t>16-0250-000</t>
  </si>
  <si>
    <t>Hazel Gibson est.</t>
  </si>
  <si>
    <t>Myhre/Larson</t>
  </si>
  <si>
    <t>17-0340-000</t>
  </si>
  <si>
    <t>Craig Tripp</t>
  </si>
  <si>
    <t>N. BayBridge</t>
  </si>
  <si>
    <t>17-0220-000</t>
  </si>
  <si>
    <t>17-0163-000</t>
  </si>
  <si>
    <t>Fern Sigler</t>
  </si>
  <si>
    <t>Donald Johnson</t>
  </si>
  <si>
    <t>17-0001-000</t>
  </si>
  <si>
    <t>Anne Moberg</t>
  </si>
  <si>
    <t>17-0206-000</t>
  </si>
  <si>
    <t>Craig Strobel</t>
  </si>
  <si>
    <t>Richard Casper</t>
  </si>
  <si>
    <t>David Moeller</t>
  </si>
  <si>
    <t>Wiegman/Fuller</t>
  </si>
  <si>
    <t>02-0094-000</t>
  </si>
  <si>
    <t>21-0164-000</t>
  </si>
  <si>
    <t xml:space="preserve">Com </t>
  </si>
  <si>
    <t>Ken Hillman</t>
  </si>
  <si>
    <t>Diane Laub</t>
  </si>
  <si>
    <t>21-0001-000</t>
  </si>
  <si>
    <t>Steve Walters</t>
  </si>
  <si>
    <t>Hardel/Heiland</t>
  </si>
  <si>
    <t>Elfern Thole</t>
  </si>
  <si>
    <t>P. Pederson</t>
  </si>
  <si>
    <t>19-0428-000</t>
  </si>
  <si>
    <t>Valerie Carlson</t>
  </si>
  <si>
    <t>D. Redfield</t>
  </si>
  <si>
    <t>19-0384-000</t>
  </si>
  <si>
    <t>Harold Hansen</t>
  </si>
  <si>
    <t>Neal Buller</t>
  </si>
  <si>
    <t>19-0061-000</t>
  </si>
  <si>
    <t>Kevin Leininger</t>
  </si>
  <si>
    <t>Wendy Sullivan</t>
  </si>
  <si>
    <t>19-0088-000</t>
  </si>
  <si>
    <t>William Rosenau</t>
  </si>
  <si>
    <t>Steven Sanasack</t>
  </si>
  <si>
    <t>19-0108-000</t>
  </si>
  <si>
    <t>Robert Williams</t>
  </si>
  <si>
    <t>Clint Gilsdorf</t>
  </si>
  <si>
    <t>19-0106-000</t>
  </si>
  <si>
    <t>Kathleen Jenson</t>
  </si>
  <si>
    <t xml:space="preserve">Joseph Coubal </t>
  </si>
  <si>
    <t>19-0176-000</t>
  </si>
  <si>
    <t>Francis Peltier</t>
  </si>
  <si>
    <t>Donald Rikimoto</t>
  </si>
  <si>
    <t>19-0370-023</t>
  </si>
  <si>
    <t>Thomas McNally</t>
  </si>
  <si>
    <t>19-0212-000</t>
  </si>
  <si>
    <t>Arthur Rausch</t>
  </si>
  <si>
    <t>John Kleindl</t>
  </si>
  <si>
    <t>19-0456-025</t>
  </si>
  <si>
    <t>Kim Murphy</t>
  </si>
  <si>
    <t>19-0196-000</t>
  </si>
  <si>
    <t>Missionary Sisters</t>
  </si>
  <si>
    <t>Beverly Jacobs</t>
  </si>
  <si>
    <t>19-0347-000</t>
  </si>
  <si>
    <t xml:space="preserve">James Gray </t>
  </si>
  <si>
    <t>Peggy Newman</t>
  </si>
  <si>
    <t>19-0370-013</t>
  </si>
  <si>
    <t>Torey Issendorf</t>
  </si>
  <si>
    <t>19-0456-022</t>
  </si>
  <si>
    <t>Lauren Carlson</t>
  </si>
  <si>
    <t>Francess Kula</t>
  </si>
  <si>
    <t>19-0114-000</t>
  </si>
  <si>
    <t>John Nygaard</t>
  </si>
  <si>
    <t>10/1/03-10/1/04</t>
  </si>
  <si>
    <t>16-0121-000</t>
  </si>
  <si>
    <t>Small Cities 2008</t>
  </si>
  <si>
    <t>16-0221-000</t>
  </si>
  <si>
    <t>Gladys Kontz</t>
  </si>
  <si>
    <t>19-0150-000</t>
  </si>
  <si>
    <t>Adeline Taffe</t>
  </si>
  <si>
    <t>Floyd Fuhrman</t>
  </si>
  <si>
    <t>19-0089-000</t>
  </si>
  <si>
    <t>Margaret Billiet</t>
  </si>
  <si>
    <t>Alan Reynolds</t>
  </si>
  <si>
    <t>21-0104-000</t>
  </si>
  <si>
    <t>Dennis Justison</t>
  </si>
  <si>
    <t>Amanda Pansch</t>
  </si>
  <si>
    <t>1/B</t>
  </si>
  <si>
    <t>Helen Oberholtzer</t>
  </si>
  <si>
    <t>Wayne Weick</t>
  </si>
  <si>
    <t>19-0367-011</t>
  </si>
  <si>
    <t>19-0305-000</t>
  </si>
  <si>
    <t>SRR</t>
  </si>
  <si>
    <t>Shirley Lyter</t>
  </si>
  <si>
    <t>Charles Chandler</t>
  </si>
  <si>
    <t>16-0076-000</t>
  </si>
  <si>
    <t xml:space="preserve">Marie Athey </t>
  </si>
  <si>
    <t>Randy DeNeui</t>
  </si>
  <si>
    <t>11/4 B</t>
  </si>
  <si>
    <t>17-0222-000</t>
  </si>
  <si>
    <t>Candace Arndt</t>
  </si>
  <si>
    <t>Angela Cote</t>
  </si>
  <si>
    <t>11/2/B</t>
  </si>
  <si>
    <t>C. Gehringer</t>
  </si>
  <si>
    <t>16-0094-000</t>
  </si>
  <si>
    <t>16-0122-000</t>
  </si>
  <si>
    <t>Garth Haukos</t>
  </si>
  <si>
    <t>11/4/B</t>
  </si>
  <si>
    <t>19-0410-000</t>
  </si>
  <si>
    <t>Jorve/Guenther</t>
  </si>
  <si>
    <t>Harry Fischer</t>
  </si>
  <si>
    <t>16-0103-000</t>
  </si>
  <si>
    <t>Harlen Sittig</t>
  </si>
  <si>
    <t>Edward Holker</t>
  </si>
  <si>
    <t>17-0053-000</t>
  </si>
  <si>
    <t>K. Duhr, G. Hagen</t>
  </si>
  <si>
    <t>1 1/4/B</t>
  </si>
  <si>
    <t>17-0405-000</t>
  </si>
  <si>
    <t>Marilyn Botker</t>
  </si>
  <si>
    <t>Ileta Herberg</t>
  </si>
  <si>
    <t>split</t>
  </si>
  <si>
    <t>10/2007-10/2008</t>
  </si>
  <si>
    <t>Michael Mattison</t>
  </si>
  <si>
    <t>Clinton Smith</t>
  </si>
  <si>
    <t>19-0280-000</t>
  </si>
  <si>
    <t>Gary Hoffman</t>
  </si>
  <si>
    <t>Steven Gary</t>
  </si>
  <si>
    <t>Small Cities 2009</t>
  </si>
  <si>
    <t>10/08-10/09</t>
  </si>
  <si>
    <t>Leonard Melcher</t>
  </si>
  <si>
    <t>John Nosbusch</t>
  </si>
  <si>
    <t>Anthony Meriam</t>
  </si>
  <si>
    <t>17-0219-000</t>
  </si>
  <si>
    <t>Gregory Brandt</t>
  </si>
  <si>
    <t>Eldon Wagner</t>
  </si>
  <si>
    <t>16-0165-000</t>
  </si>
  <si>
    <t>Michael Folk</t>
  </si>
  <si>
    <t>Cummings/Taber</t>
  </si>
  <si>
    <t>1/NB</t>
  </si>
  <si>
    <t>16-0151-000</t>
  </si>
  <si>
    <t>Ronald Mancini</t>
  </si>
  <si>
    <t>16-0083-000</t>
  </si>
  <si>
    <t>Donna Jorgens</t>
  </si>
  <si>
    <t>1 1/4 B</t>
  </si>
  <si>
    <t>Nathan Findlay</t>
  </si>
  <si>
    <t>19-0370-029</t>
  </si>
  <si>
    <t xml:space="preserve">Hoffman Etal </t>
  </si>
  <si>
    <t>Robert Mills</t>
  </si>
  <si>
    <t xml:space="preserve">M.H. </t>
  </si>
  <si>
    <t>19-0392-000</t>
  </si>
  <si>
    <t>Stephen Kleindl</t>
  </si>
  <si>
    <t>Amy Jipson</t>
  </si>
  <si>
    <t>16-0020-000</t>
  </si>
  <si>
    <t>COM</t>
  </si>
  <si>
    <t>Jason Grooters</t>
  </si>
  <si>
    <t>Chelsea Hauschild</t>
  </si>
  <si>
    <t>19-0060-000</t>
  </si>
  <si>
    <t>Chris  Walters</t>
  </si>
  <si>
    <t>Elizabeth Nordly</t>
  </si>
  <si>
    <t>1.5/B</t>
  </si>
  <si>
    <t>1.5/ B</t>
  </si>
  <si>
    <t>1.25/B</t>
  </si>
  <si>
    <t>N. Baybridge</t>
  </si>
  <si>
    <t>Travis Fitzner</t>
  </si>
  <si>
    <t>2/B</t>
  </si>
  <si>
    <t>19-0204-000</t>
  </si>
  <si>
    <t>Menge Etal</t>
  </si>
  <si>
    <t>Donald Fuhrman</t>
  </si>
  <si>
    <t>Dean Murray</t>
  </si>
  <si>
    <t>Kenneth Ballhagen</t>
  </si>
  <si>
    <t>19-0250-000</t>
  </si>
  <si>
    <t>19-0228-000</t>
  </si>
  <si>
    <t>19-0054-000</t>
  </si>
  <si>
    <t>William Sutkus</t>
  </si>
  <si>
    <t>Vicky Schmitz</t>
  </si>
  <si>
    <t xml:space="preserve">2010 Small City Sales </t>
  </si>
  <si>
    <t>10/09-10/10</t>
  </si>
  <si>
    <t>19-0222-000</t>
  </si>
  <si>
    <t>Lawrence Kleindl</t>
  </si>
  <si>
    <t>Harold Hall</t>
  </si>
  <si>
    <t>17-0372-000</t>
  </si>
  <si>
    <t>Sharon Athey</t>
  </si>
  <si>
    <t>Greg Vangsness</t>
  </si>
  <si>
    <t>16-0145-000</t>
  </si>
  <si>
    <t>Sherry Gisi-Nigg</t>
  </si>
  <si>
    <t>Srr</t>
  </si>
  <si>
    <t>Terry Nemitz</t>
  </si>
  <si>
    <t>Heiland Etal</t>
  </si>
  <si>
    <t>19-0342-000</t>
  </si>
  <si>
    <t>Leonard Marihart</t>
  </si>
  <si>
    <t>Arthur Abel</t>
  </si>
  <si>
    <t>19-0355-000</t>
  </si>
  <si>
    <t>Ag Country Credit</t>
  </si>
  <si>
    <t>Joseph Knoblauch</t>
  </si>
  <si>
    <t>1/O</t>
  </si>
  <si>
    <t>15-0063-000</t>
  </si>
  <si>
    <t>Derek Maher</t>
  </si>
  <si>
    <t>Ritchie LaFrancis</t>
  </si>
  <si>
    <t>Robert Halvorson</t>
  </si>
  <si>
    <t>19-0178-000</t>
  </si>
  <si>
    <t>Loraine Buchanan</t>
  </si>
  <si>
    <t>Arnold Anderson</t>
  </si>
  <si>
    <t>16-0259-000</t>
  </si>
  <si>
    <t>Justin Meyer</t>
  </si>
  <si>
    <t>Cody Sibson</t>
  </si>
  <si>
    <t>21-0080-000</t>
  </si>
  <si>
    <t>Eugene Uphoff</t>
  </si>
  <si>
    <t>Christopher Teske</t>
  </si>
  <si>
    <t>1.5/0</t>
  </si>
  <si>
    <t>17-0374-000</t>
  </si>
  <si>
    <t>Michael Parmeter</t>
  </si>
  <si>
    <t>1.23/B</t>
  </si>
  <si>
    <t>17-0191-000</t>
  </si>
  <si>
    <t>Patrick Mobley</t>
  </si>
  <si>
    <t>17-0030-000</t>
  </si>
  <si>
    <t>Martha Haack</t>
  </si>
  <si>
    <t>Barbara Basta</t>
  </si>
  <si>
    <t>19-0419-000</t>
  </si>
  <si>
    <t>Sullivan/Schaffer</t>
  </si>
  <si>
    <t>Demmer/Dreke</t>
  </si>
  <si>
    <t>19-0361-000</t>
  </si>
  <si>
    <t>Ann Hendricks L.E.</t>
  </si>
  <si>
    <t>Darin Doschadis</t>
  </si>
  <si>
    <t>19-0274-000</t>
  </si>
  <si>
    <t>David Tritz</t>
  </si>
  <si>
    <t>C. Rahrlien</t>
  </si>
  <si>
    <t>17-0239-000</t>
  </si>
  <si>
    <t>Phillip Peterson</t>
  </si>
  <si>
    <t>17-0316-000</t>
  </si>
  <si>
    <t>Robert Hagen</t>
  </si>
  <si>
    <t>19-0422-000</t>
  </si>
  <si>
    <t>Herman Vangsness</t>
  </si>
  <si>
    <t>Rome Wiegman</t>
  </si>
  <si>
    <t>TD</t>
  </si>
  <si>
    <t>Meyer Family Trust</t>
  </si>
  <si>
    <t>Edward Homan</t>
  </si>
  <si>
    <t>split level</t>
  </si>
  <si>
    <t>16-0160-000</t>
  </si>
  <si>
    <t>17-0166-000</t>
  </si>
  <si>
    <t>17-0354-010</t>
  </si>
  <si>
    <t>Maurice Herberg</t>
  </si>
  <si>
    <t>Patrick Connelly</t>
  </si>
  <si>
    <t>17-0308-000</t>
  </si>
  <si>
    <t>Bonnie Carlson</t>
  </si>
  <si>
    <t>19-0370-026</t>
  </si>
  <si>
    <t>Gary Hoffman Etal</t>
  </si>
  <si>
    <t>Cory Fuhrman Etal</t>
  </si>
  <si>
    <t>19-0031-000</t>
  </si>
  <si>
    <t>Marilyn O'Neill Etal</t>
  </si>
  <si>
    <t>Kevin Taffe</t>
  </si>
  <si>
    <t>Dalton Issendorf</t>
  </si>
  <si>
    <t>Factor</t>
  </si>
  <si>
    <t>Gary Haugen Etal</t>
  </si>
  <si>
    <t>Wright/Stattelman</t>
  </si>
  <si>
    <t>Ebnet/Muilenburg</t>
  </si>
  <si>
    <t>19-0375-000</t>
  </si>
  <si>
    <t>Ann Lauer</t>
  </si>
  <si>
    <t>Christina Wills</t>
  </si>
  <si>
    <t>1.5/O</t>
  </si>
  <si>
    <t>10/11-10/12</t>
  </si>
  <si>
    <t>17-0307-000</t>
  </si>
  <si>
    <t>17-0350-000</t>
  </si>
  <si>
    <t>Darin Sigler</t>
  </si>
  <si>
    <t>Rebecca Terk</t>
  </si>
  <si>
    <t>21-0137-000</t>
  </si>
  <si>
    <t>Wanda Elvecrog</t>
  </si>
  <si>
    <t>16-0265-000</t>
  </si>
  <si>
    <t>Ryan O'Neill</t>
  </si>
  <si>
    <t>Ruth Kenney</t>
  </si>
  <si>
    <r>
      <t>2012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</si>
  <si>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17-0284-000</t>
  </si>
  <si>
    <t>Luke Schmitz</t>
  </si>
  <si>
    <t>17-0348-000</t>
  </si>
  <si>
    <t>Wallace Sigler</t>
  </si>
  <si>
    <t>Cody Sigler</t>
  </si>
  <si>
    <t>19-0022-000</t>
  </si>
  <si>
    <t>Daryl Shippy</t>
  </si>
  <si>
    <t xml:space="preserve">Farm Business </t>
  </si>
  <si>
    <r>
      <t>2011 Small City Sales---</t>
    </r>
    <r>
      <rPr>
        <sz val="16"/>
        <color indexed="10"/>
        <rFont val="Arial"/>
        <family val="2"/>
      </rPr>
      <t>All sales in red are not in the state sales study</t>
    </r>
  </si>
  <si>
    <t>16-0240-000</t>
  </si>
  <si>
    <t>Josh Sibson</t>
  </si>
  <si>
    <t>Nathan Nordly</t>
  </si>
  <si>
    <t>16-0137-000</t>
  </si>
  <si>
    <t>Charles Pedersen</t>
  </si>
  <si>
    <t>17-0398-000</t>
  </si>
  <si>
    <t>Shelstad Estate</t>
  </si>
  <si>
    <t>Elaine Martig</t>
  </si>
  <si>
    <t>17-0211-000</t>
  </si>
  <si>
    <t xml:space="preserve">Mary Jo Lubrant </t>
  </si>
  <si>
    <t>Norman Schultz</t>
  </si>
  <si>
    <t>John Kleindl Estate</t>
  </si>
  <si>
    <t>Stanley Zych</t>
  </si>
  <si>
    <t>19-0271-000</t>
  </si>
  <si>
    <t>Sarah Synder</t>
  </si>
  <si>
    <t>Devon Little</t>
  </si>
  <si>
    <t>19-0330-000</t>
  </si>
  <si>
    <t xml:space="preserve">John Murphy </t>
  </si>
  <si>
    <t>Dennis Pullis</t>
  </si>
  <si>
    <t>19-0260-000</t>
  </si>
  <si>
    <t xml:space="preserve">Catherine Keating </t>
  </si>
  <si>
    <t>Patrick Keating</t>
  </si>
  <si>
    <t>19-0009-011</t>
  </si>
  <si>
    <t>Jay Backer</t>
  </si>
  <si>
    <t>Hoffman Etal</t>
  </si>
  <si>
    <t>Robert Taffe</t>
  </si>
  <si>
    <t>Gary &amp; Kathy Taffe</t>
  </si>
  <si>
    <t>19-0350-000</t>
  </si>
  <si>
    <t>Madsen Etal</t>
  </si>
  <si>
    <t>Andrew Maus</t>
  </si>
  <si>
    <t>19-0275-000</t>
  </si>
  <si>
    <t>TWD</t>
  </si>
  <si>
    <t>Lainne Eastman LT</t>
  </si>
  <si>
    <t>Don Cardwell</t>
  </si>
  <si>
    <t>16-0215-000</t>
  </si>
  <si>
    <t>Beardsley Apts</t>
  </si>
  <si>
    <t>J&amp;L Housing Prop</t>
  </si>
  <si>
    <t>Richard Grammer</t>
  </si>
  <si>
    <t>16-0041-000</t>
  </si>
  <si>
    <t>Marie Klodt</t>
  </si>
  <si>
    <t>One More, Inc</t>
  </si>
  <si>
    <t>16-0141-000</t>
  </si>
  <si>
    <t>Alma Zimbrick</t>
  </si>
  <si>
    <t>Tanner Zych</t>
  </si>
  <si>
    <t>16-0120-000</t>
  </si>
  <si>
    <t>CPI Housing</t>
  </si>
  <si>
    <t>Brian Shropshire</t>
  </si>
  <si>
    <t>16-0079-000</t>
  </si>
  <si>
    <t>Kenneth Hansen</t>
  </si>
  <si>
    <t>Darin Gibson</t>
  </si>
  <si>
    <t>Wd</t>
  </si>
  <si>
    <t>Buffalo Ridge Bank</t>
  </si>
  <si>
    <t>Nathan Folkestad</t>
  </si>
  <si>
    <t>16-0077-000</t>
  </si>
  <si>
    <t>PRD</t>
  </si>
  <si>
    <t>Frank Diekman</t>
  </si>
  <si>
    <t>Kelly Homan</t>
  </si>
  <si>
    <t>21-0093-000</t>
  </si>
  <si>
    <t>John Hynnek</t>
  </si>
  <si>
    <t>19-0100-000</t>
  </si>
  <si>
    <t>Patricia Swenson</t>
  </si>
  <si>
    <t>Gregory Kleindl</t>
  </si>
  <si>
    <t>16-0220-000</t>
  </si>
  <si>
    <t>Mary Haukos Estate</t>
  </si>
  <si>
    <t>Kayla Holtz</t>
  </si>
  <si>
    <t>19-0283-000</t>
  </si>
  <si>
    <t>Conrad Diekmann</t>
  </si>
  <si>
    <t>Craig Doschadis</t>
  </si>
  <si>
    <t>Jason Smith</t>
  </si>
  <si>
    <t>Cheryl Boogaard</t>
  </si>
  <si>
    <t>18-0106-000</t>
  </si>
  <si>
    <t>Mark Ronglien</t>
  </si>
  <si>
    <t>Josh Stock</t>
  </si>
  <si>
    <t>16-0123-000</t>
  </si>
  <si>
    <t>Lawrence Fossen</t>
  </si>
  <si>
    <t>16-0239-000</t>
  </si>
  <si>
    <t>Bank of New York</t>
  </si>
  <si>
    <t>Ruth Moen</t>
  </si>
  <si>
    <t>19-0349-000</t>
  </si>
  <si>
    <t>Maralyn Powlish</t>
  </si>
  <si>
    <t>Corey Powlish</t>
  </si>
  <si>
    <t>19-0207-000</t>
  </si>
  <si>
    <t>Donald Cardwell</t>
  </si>
  <si>
    <t>Wayne Ascheman</t>
  </si>
  <si>
    <t>19-0164-000</t>
  </si>
  <si>
    <t>Duane Billiet Etal</t>
  </si>
  <si>
    <r>
      <t>2013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</si>
  <si>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10/12-10/13</t>
  </si>
  <si>
    <t>17-0032-000</t>
  </si>
  <si>
    <t xml:space="preserve">Donald Williams </t>
  </si>
  <si>
    <t>Constance Monson</t>
  </si>
  <si>
    <t>Thomas Kontz</t>
  </si>
  <si>
    <t>16-0175-000</t>
  </si>
  <si>
    <t>Johan Ohnstad</t>
  </si>
  <si>
    <t xml:space="preserve">Ceacilia Hopkins </t>
  </si>
  <si>
    <t>Devon Sanford</t>
  </si>
  <si>
    <t>Gary Simonson</t>
  </si>
  <si>
    <t xml:space="preserve">St.Paul Seminary </t>
  </si>
  <si>
    <t>Mari Ann Wulff</t>
  </si>
  <si>
    <t>19-0296-000</t>
  </si>
  <si>
    <t>19-0151-000</t>
  </si>
  <si>
    <t>Marc Fuhrman</t>
  </si>
  <si>
    <t>17-0203-000</t>
  </si>
  <si>
    <t>Rydell Schlimme</t>
  </si>
  <si>
    <t xml:space="preserve">Keith Anderson </t>
  </si>
  <si>
    <t>21-0010-000</t>
  </si>
  <si>
    <t>James Laub</t>
  </si>
  <si>
    <t>Dean Stickland</t>
  </si>
  <si>
    <t>19-0055-000</t>
  </si>
  <si>
    <t xml:space="preserve">Elsie Steffan </t>
  </si>
  <si>
    <t>J. Christensen</t>
  </si>
  <si>
    <t>Thomas Konz</t>
  </si>
  <si>
    <t>DW</t>
  </si>
  <si>
    <t>21-0134-000</t>
  </si>
  <si>
    <t>Guy Dittel</t>
  </si>
  <si>
    <t>Lucas Diekmann</t>
  </si>
  <si>
    <t>Johnson</t>
  </si>
  <si>
    <t>20-0074-000</t>
  </si>
  <si>
    <t>James Wulff</t>
  </si>
  <si>
    <t>Daniel Andrews</t>
  </si>
  <si>
    <t>Dillion Schlimme</t>
  </si>
  <si>
    <t>17-0301-000</t>
  </si>
  <si>
    <t>Frederick Family T.</t>
  </si>
  <si>
    <t>Anderson/Tordsen</t>
  </si>
  <si>
    <t>21-0113-000</t>
  </si>
  <si>
    <t>Thomas Nelson Etal</t>
  </si>
  <si>
    <t>Theresa Crandall</t>
  </si>
  <si>
    <t>M.H.</t>
  </si>
  <si>
    <t>Josh Bohlen</t>
  </si>
  <si>
    <t>Chad Hoppe</t>
  </si>
  <si>
    <t>17-0299-000</t>
  </si>
  <si>
    <t xml:space="preserve">Curtis Bystol </t>
  </si>
  <si>
    <t>Elizabeth Bohlen</t>
  </si>
  <si>
    <t>16-0156-010</t>
  </si>
  <si>
    <t>19-0456-011</t>
  </si>
  <si>
    <t xml:space="preserve">Randy Giles </t>
  </si>
  <si>
    <t>19-0079-000</t>
  </si>
  <si>
    <t>Jean Firchau</t>
  </si>
  <si>
    <t>Brian Dahl</t>
  </si>
  <si>
    <t>17-0038-000</t>
  </si>
  <si>
    <t>Sevrin Steen Trust</t>
  </si>
  <si>
    <t>Josh Hollen</t>
  </si>
  <si>
    <t>19-0456-026</t>
  </si>
  <si>
    <t>19-0456-027</t>
  </si>
  <si>
    <t>Scott Rixe</t>
  </si>
  <si>
    <t>21-0178-000</t>
  </si>
  <si>
    <t xml:space="preserve">Kathleen Dittel </t>
  </si>
  <si>
    <t>Brian M. Julson</t>
  </si>
  <si>
    <t>Robert Sherod</t>
  </si>
  <si>
    <t>17-0227-000</t>
  </si>
  <si>
    <t>James Kasper</t>
  </si>
  <si>
    <t>MH</t>
  </si>
  <si>
    <t>Maxwell Bauer</t>
  </si>
  <si>
    <t>19-0456-017</t>
  </si>
  <si>
    <t>Ricky Anderson</t>
  </si>
  <si>
    <t>17-0089-000</t>
  </si>
  <si>
    <t xml:space="preserve">David Nelson </t>
  </si>
  <si>
    <t>Marlton deNeui</t>
  </si>
  <si>
    <t>1/B/1/O</t>
  </si>
  <si>
    <t>Clifton Olson</t>
  </si>
  <si>
    <t>Michael O'Donnell</t>
  </si>
  <si>
    <t>19-0456-016</t>
  </si>
  <si>
    <t>19-0370-021</t>
  </si>
  <si>
    <t>Clara Andrews</t>
  </si>
  <si>
    <r>
      <t>2014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</si>
  <si>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10/13-10/14</t>
  </si>
  <si>
    <t>19-0370-010</t>
  </si>
  <si>
    <t>Jean Ladiana</t>
  </si>
  <si>
    <t>Mitzy Murphy</t>
  </si>
  <si>
    <t>16-0194-000</t>
  </si>
  <si>
    <t>Lillian Raatz Etal</t>
  </si>
  <si>
    <t>17-0027-000</t>
  </si>
  <si>
    <t>James Kaye</t>
  </si>
  <si>
    <t>Clayton Brobst</t>
  </si>
  <si>
    <t>Duplex</t>
  </si>
  <si>
    <t>Dennis Cardwell</t>
  </si>
  <si>
    <t>16-0243-000</t>
  </si>
  <si>
    <t>Michael O'Neill</t>
  </si>
  <si>
    <t>Ozwood Properties</t>
  </si>
  <si>
    <t>Chad Sibson</t>
  </si>
  <si>
    <t xml:space="preserve">Rebecca White </t>
  </si>
  <si>
    <t>16-0107-000</t>
  </si>
  <si>
    <t>April Becker</t>
  </si>
  <si>
    <t>19-0049-000</t>
  </si>
  <si>
    <t>John Ristvedt</t>
  </si>
  <si>
    <t>Samuel Maanum</t>
  </si>
  <si>
    <t>17-0136-000</t>
  </si>
  <si>
    <t>Federal Nat. Mtg.</t>
  </si>
  <si>
    <t>KAJA Holdings LLC</t>
  </si>
  <si>
    <t>16-0260-010</t>
  </si>
  <si>
    <t>Ag</t>
  </si>
  <si>
    <t>Gerald Heck</t>
  </si>
  <si>
    <t>Dale Myhre</t>
  </si>
  <si>
    <t>19-0272-000</t>
  </si>
  <si>
    <t>Brad Schmitz</t>
  </si>
  <si>
    <t>Steven Altrich</t>
  </si>
  <si>
    <t>Dustin Baxter</t>
  </si>
  <si>
    <t>Andrews Etal</t>
  </si>
  <si>
    <t>19-0369-000</t>
  </si>
  <si>
    <t xml:space="preserve">House </t>
  </si>
  <si>
    <t>No.</t>
  </si>
  <si>
    <t>Dennis Foley</t>
  </si>
  <si>
    <t>Steven Jipson</t>
  </si>
  <si>
    <t>19-0227-010</t>
  </si>
  <si>
    <t>Bed/Bkf</t>
  </si>
  <si>
    <t>19-0456-012</t>
  </si>
  <si>
    <t>16-0056-000</t>
  </si>
  <si>
    <t>Ardys Haanen</t>
  </si>
  <si>
    <t>Jolene Miller</t>
  </si>
  <si>
    <t>Rentals LLC.</t>
  </si>
  <si>
    <t>18-0057-000</t>
  </si>
  <si>
    <t>18-0108-000</t>
  </si>
  <si>
    <t>18-0115-000</t>
  </si>
  <si>
    <t>Stephen Emde Etal</t>
  </si>
  <si>
    <t>Mitchell Stock</t>
  </si>
  <si>
    <t>19-0242-000</t>
  </si>
  <si>
    <t>19-0456-013</t>
  </si>
  <si>
    <t>Betty Stielow</t>
  </si>
  <si>
    <t>Derek Ritter</t>
  </si>
  <si>
    <t>1/B,1/O</t>
  </si>
  <si>
    <t>17-0217-000</t>
  </si>
  <si>
    <t>Joseph Buhl Trust</t>
  </si>
  <si>
    <t>Angela Doren</t>
  </si>
  <si>
    <t>Theresa Crandell</t>
  </si>
  <si>
    <t>19-0063-000</t>
  </si>
  <si>
    <t>Kyle Kositzky</t>
  </si>
  <si>
    <t>Douglas Kleindl</t>
  </si>
  <si>
    <t>2/O</t>
  </si>
  <si>
    <t>16-0260-000</t>
  </si>
  <si>
    <t>Virginia Myhre</t>
  </si>
  <si>
    <t>Gary Jacobs</t>
  </si>
  <si>
    <t>Greg Kehoe</t>
  </si>
  <si>
    <t>James Drake</t>
  </si>
  <si>
    <t>19-0412-000</t>
  </si>
  <si>
    <t>Robert Needham</t>
  </si>
  <si>
    <t>Carrie Brown</t>
  </si>
  <si>
    <t>Eugene Arndt</t>
  </si>
  <si>
    <t>Richard Stueve</t>
  </si>
  <si>
    <t>Ezekiel Johnson</t>
  </si>
  <si>
    <t>Trinity Church</t>
  </si>
  <si>
    <t>John Oakes</t>
  </si>
  <si>
    <t>21-0103-010</t>
  </si>
  <si>
    <r>
      <t>2015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</si>
  <si>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10/14-10/15</t>
  </si>
  <si>
    <t>17-0081-000</t>
  </si>
  <si>
    <t>Vernon Johnson</t>
  </si>
  <si>
    <t>(Convenience Store)</t>
  </si>
  <si>
    <t>C&amp;E Short Stop,LLC</t>
  </si>
  <si>
    <t>19-0234-000</t>
  </si>
  <si>
    <t>William Vangsness</t>
  </si>
  <si>
    <t>Duane Richardson</t>
  </si>
  <si>
    <t>16-0139-000</t>
  </si>
  <si>
    <t>Ervin Firchau</t>
  </si>
  <si>
    <t>18-0085-000</t>
  </si>
  <si>
    <t>QD</t>
  </si>
  <si>
    <t>Robert Kaufman</t>
  </si>
  <si>
    <t xml:space="preserve">Richard Holm Etal </t>
  </si>
  <si>
    <t>19-0398-000</t>
  </si>
  <si>
    <t>19-0346-000</t>
  </si>
  <si>
    <t>Gabriel Moberg</t>
  </si>
  <si>
    <t>James Levno</t>
  </si>
  <si>
    <t>Dan Adermann</t>
  </si>
  <si>
    <t>19-0105-000</t>
  </si>
  <si>
    <t>18-0038-000</t>
  </si>
  <si>
    <t>18-0038-010</t>
  </si>
  <si>
    <t>18-0107-000</t>
  </si>
  <si>
    <t>Michael Block</t>
  </si>
  <si>
    <t>LWD</t>
  </si>
  <si>
    <t>20-0040-000</t>
  </si>
  <si>
    <t xml:space="preserve">Ashley Rueda </t>
  </si>
  <si>
    <t>Barry D. Pederson</t>
  </si>
  <si>
    <t xml:space="preserve">Neal Buller </t>
  </si>
  <si>
    <t>Richard Hennessy</t>
  </si>
  <si>
    <t>19-0391-000</t>
  </si>
  <si>
    <t>19-0430-000</t>
  </si>
  <si>
    <t>Roland Bauer</t>
  </si>
  <si>
    <t>Laurel Wiegman</t>
  </si>
  <si>
    <t xml:space="preserve">Curtis Reddy </t>
  </si>
  <si>
    <t>Kayla Fuhrman</t>
  </si>
  <si>
    <t>19-0183-010</t>
  </si>
  <si>
    <t>Dan Geretschlager</t>
  </si>
  <si>
    <t>16-0133-000</t>
  </si>
  <si>
    <t>S. Kamstra Estate</t>
  </si>
  <si>
    <t>Kyle Smith</t>
  </si>
  <si>
    <t>Micah Raffety</t>
  </si>
  <si>
    <t>Colten Johnson</t>
  </si>
  <si>
    <t>Teresa Zych</t>
  </si>
  <si>
    <t>B-Town Bar LLC</t>
  </si>
  <si>
    <t>Thomas Geray</t>
  </si>
  <si>
    <t>16-0021-000</t>
  </si>
  <si>
    <t xml:space="preserve">Marlene Deutsch </t>
  </si>
  <si>
    <t>20-0029-000</t>
  </si>
  <si>
    <t>David Anderson</t>
  </si>
  <si>
    <t>Delois Irwin</t>
  </si>
  <si>
    <t>17-0261-000</t>
  </si>
  <si>
    <t>CHS, Inc</t>
  </si>
  <si>
    <t>Fed. Telephone</t>
  </si>
  <si>
    <t>19-0078-000</t>
  </si>
  <si>
    <t>Marvin Rahrlien</t>
  </si>
  <si>
    <t>Adam Baxter</t>
  </si>
  <si>
    <t>1.75/B</t>
  </si>
  <si>
    <t>16-0064-000</t>
  </si>
  <si>
    <t>Erik Baron</t>
  </si>
  <si>
    <t>Jeanne Dusing</t>
  </si>
  <si>
    <t>J&amp;L Housing Prop.</t>
  </si>
  <si>
    <t>Larry Deutsch</t>
  </si>
  <si>
    <t>16-0204-000</t>
  </si>
  <si>
    <t>18-0074-000</t>
  </si>
  <si>
    <t>Charles Leatham</t>
  </si>
  <si>
    <t>Catherine Thomas</t>
  </si>
  <si>
    <t>19-0426-000</t>
  </si>
  <si>
    <t>Jean Hoppe</t>
  </si>
  <si>
    <t>19-0457-013</t>
  </si>
  <si>
    <t>Thomas Gilsdorf</t>
  </si>
  <si>
    <t>19-0254-000</t>
  </si>
  <si>
    <t>Wayne Zych</t>
  </si>
  <si>
    <t>Dylan Pullis</t>
  </si>
  <si>
    <t>19-0307-000</t>
  </si>
  <si>
    <t>Apts</t>
  </si>
  <si>
    <t>17-0197-000</t>
  </si>
  <si>
    <t>Flattum/Merlin</t>
  </si>
  <si>
    <t>Alan Alberts</t>
  </si>
  <si>
    <t>com</t>
  </si>
  <si>
    <t>R.Chaimberlain</t>
  </si>
  <si>
    <t>19-0442-000</t>
  </si>
  <si>
    <t>Earl Kampmeier</t>
  </si>
  <si>
    <t>CGS LLC</t>
  </si>
  <si>
    <t>19-214-000</t>
  </si>
  <si>
    <t>Cory Fuhrman</t>
  </si>
  <si>
    <t>19-0072-000</t>
  </si>
  <si>
    <t>Thomas Arens</t>
  </si>
  <si>
    <t>Darcy Seifert</t>
  </si>
  <si>
    <t>17-0064-000</t>
  </si>
  <si>
    <t>Marie Gustafson</t>
  </si>
  <si>
    <t>Troy Cronen</t>
  </si>
  <si>
    <t>Richard Krueger T.</t>
  </si>
  <si>
    <t>Brian Krueger</t>
  </si>
  <si>
    <t>spllit</t>
  </si>
  <si>
    <t>17-0403-000</t>
  </si>
  <si>
    <t>Emma Folkens</t>
  </si>
  <si>
    <t>Scott Mahoney</t>
  </si>
  <si>
    <t>19-0101-000</t>
  </si>
  <si>
    <t>Marty Stotesbery</t>
  </si>
  <si>
    <t>Douglas Eastman</t>
  </si>
  <si>
    <t>Tyler Mack</t>
  </si>
  <si>
    <t>21-0115-000</t>
  </si>
  <si>
    <t>17-0036-000</t>
  </si>
  <si>
    <t>Johnson/Correll/Barry</t>
  </si>
  <si>
    <r>
      <t>2016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</si>
  <si>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David Arens Etal</t>
  </si>
  <si>
    <t>*19-0305-000</t>
  </si>
  <si>
    <t>*lakeshore</t>
  </si>
  <si>
    <t>20-0037-000</t>
  </si>
  <si>
    <t>J. Andrews Est.</t>
  </si>
  <si>
    <t>Dustin Andrews</t>
  </si>
  <si>
    <t>Orville Sherod</t>
  </si>
  <si>
    <t>Keith Andreasen</t>
  </si>
  <si>
    <t>21-0114-000</t>
  </si>
  <si>
    <t>10/1/2015-09/30/2016</t>
  </si>
  <si>
    <t>21-0049-000</t>
  </si>
  <si>
    <t>Thomas Walsh</t>
  </si>
  <si>
    <t>Brandon Hillman</t>
  </si>
  <si>
    <t>21-0078-000</t>
  </si>
  <si>
    <t>QCD</t>
  </si>
  <si>
    <t>Richard Lemke</t>
  </si>
  <si>
    <t>Jeffery Peters</t>
  </si>
  <si>
    <t>Ken Ballhagen Jr.</t>
  </si>
  <si>
    <t>Shannon Hauser</t>
  </si>
  <si>
    <t>17-0101-000</t>
  </si>
  <si>
    <t>CHS, Inc.</t>
  </si>
  <si>
    <t>Big Stone County</t>
  </si>
  <si>
    <t>19-0297-000</t>
  </si>
  <si>
    <t>US. Bank Assn</t>
  </si>
  <si>
    <t>Barbara Clauson</t>
  </si>
  <si>
    <t>16-0013-000</t>
  </si>
  <si>
    <t>Larry Hills</t>
  </si>
  <si>
    <t>Beardsley Elevator</t>
  </si>
  <si>
    <t>17-0060-000</t>
  </si>
  <si>
    <t>Gregory Basta</t>
  </si>
  <si>
    <t>F. DelValleLuguera</t>
  </si>
  <si>
    <t>17-0055-000</t>
  </si>
  <si>
    <t>Ext</t>
  </si>
  <si>
    <t>Methodist Church</t>
  </si>
  <si>
    <t>Kendra Moberg</t>
  </si>
  <si>
    <t xml:space="preserve">Diane Hills </t>
  </si>
  <si>
    <t>16-0180-000</t>
  </si>
  <si>
    <t>16-0018-000</t>
  </si>
  <si>
    <t>Jamie Wenker</t>
  </si>
  <si>
    <t>19-0289-000</t>
  </si>
  <si>
    <t>19-0173-000</t>
  </si>
  <si>
    <t>Richard Billiet</t>
  </si>
  <si>
    <t>Mark Dietz</t>
  </si>
  <si>
    <t>19-0253-000</t>
  </si>
  <si>
    <t>Robert Buhl III</t>
  </si>
  <si>
    <t>Joshua Rixe</t>
  </si>
  <si>
    <t>17-0107-000</t>
  </si>
  <si>
    <t>Olson Etal</t>
  </si>
  <si>
    <t>Christopher Karsky</t>
  </si>
  <si>
    <t>17-0226-000</t>
  </si>
  <si>
    <t>Ronald Egge</t>
  </si>
  <si>
    <t>17-0187-000</t>
  </si>
  <si>
    <t>Paul Frevert</t>
  </si>
  <si>
    <t>Joseph Murphy</t>
  </si>
  <si>
    <t>21-0053-000</t>
  </si>
  <si>
    <t>E. Redepenning</t>
  </si>
  <si>
    <t>Shad Redepenning</t>
  </si>
  <si>
    <t>Rhonda Hennessy</t>
  </si>
  <si>
    <t>16-0197-000</t>
  </si>
  <si>
    <t>Anna Renfro  Est</t>
  </si>
  <si>
    <t>Scott Hamilton</t>
  </si>
  <si>
    <t>19-0431-000</t>
  </si>
  <si>
    <t>Robert Wiegman</t>
  </si>
  <si>
    <t>Daniel Wiegman</t>
  </si>
  <si>
    <t>17-0141-000</t>
  </si>
  <si>
    <t>Adam Morrill</t>
  </si>
  <si>
    <t>Walter Dodds</t>
  </si>
  <si>
    <t>17-0161-000</t>
  </si>
  <si>
    <t>Lyle Maxwell</t>
  </si>
  <si>
    <t>Grerory Vangsness</t>
  </si>
  <si>
    <r>
      <t>2017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</si>
  <si>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M. Hinneberg</t>
  </si>
  <si>
    <t>Jay Westra</t>
  </si>
  <si>
    <t>19-0094-000</t>
  </si>
  <si>
    <t>Duane Steen</t>
  </si>
  <si>
    <t>Kim Johnson</t>
  </si>
  <si>
    <t>Angela Bakken</t>
  </si>
  <si>
    <t>Rachel Gruenwald</t>
  </si>
  <si>
    <t>Scott Fuhrman</t>
  </si>
  <si>
    <t>16-0217-000</t>
  </si>
  <si>
    <t>Gerald Douglas</t>
  </si>
  <si>
    <t>Kelcey Douglas</t>
  </si>
  <si>
    <t>19-0136-000</t>
  </si>
  <si>
    <t>David Kleindl</t>
  </si>
  <si>
    <t>Robert Groebner</t>
  </si>
  <si>
    <t>19-0341-000</t>
  </si>
  <si>
    <t>Ron Kaess</t>
  </si>
  <si>
    <t>Jesse Grimes</t>
  </si>
  <si>
    <t>Shaneece Holland</t>
  </si>
  <si>
    <t>17-0029-000</t>
  </si>
  <si>
    <t xml:space="preserve">Del Steen </t>
  </si>
  <si>
    <t>Terry Maus</t>
  </si>
  <si>
    <t>19-0201-000</t>
  </si>
  <si>
    <t>Ronald Haugen</t>
  </si>
  <si>
    <t>Nathan Kleindl</t>
  </si>
  <si>
    <t>10/1/2016-9/30/2017</t>
  </si>
  <si>
    <t>17-0142-000</t>
  </si>
  <si>
    <t>Timothy Kirsch</t>
  </si>
  <si>
    <t>Richard Alama</t>
  </si>
  <si>
    <t>19-0368-010</t>
  </si>
  <si>
    <t>Scott Gilsdorf</t>
  </si>
  <si>
    <t>17-0096-000</t>
  </si>
  <si>
    <t>Thomas Finberg</t>
  </si>
  <si>
    <t>Curtis Layman</t>
  </si>
  <si>
    <t>16-0089-000</t>
  </si>
  <si>
    <t>C. Thompson</t>
  </si>
  <si>
    <t>Donna Meyer</t>
  </si>
  <si>
    <t>16-0078-000</t>
  </si>
  <si>
    <t>First Methodist</t>
  </si>
  <si>
    <t>Paul Kellen</t>
  </si>
  <si>
    <t>19-0370-020</t>
  </si>
  <si>
    <t>Kleindl Etal</t>
  </si>
  <si>
    <t>Agnes Schaffer</t>
  </si>
  <si>
    <t>Lila Benson</t>
  </si>
  <si>
    <t>Justin Athey</t>
  </si>
  <si>
    <t>17-0198-000</t>
  </si>
  <si>
    <t>Karen Rufer</t>
  </si>
  <si>
    <t>16-0096-000</t>
  </si>
  <si>
    <t>17-0396-000</t>
  </si>
  <si>
    <t>Stella Jacobson</t>
  </si>
  <si>
    <t>D. Stotesbery Etal</t>
  </si>
  <si>
    <t>B-Town Bar, LLC</t>
  </si>
  <si>
    <t>Big G's Pub &amp; Grub</t>
  </si>
  <si>
    <t>19-0153-000</t>
  </si>
  <si>
    <t>Kevin Doschadis</t>
  </si>
  <si>
    <t>Hallie Hoppe</t>
  </si>
  <si>
    <t>Edwin Diaz</t>
  </si>
  <si>
    <t xml:space="preserve">Dorothy Coubal </t>
  </si>
  <si>
    <t>Nicholas Jahnke</t>
  </si>
  <si>
    <t>17-0397-000</t>
  </si>
  <si>
    <t>Beverly Gillispie</t>
  </si>
  <si>
    <t>Zelda Kohl</t>
  </si>
  <si>
    <t>19-0117-000</t>
  </si>
  <si>
    <t>Edward Naab</t>
  </si>
  <si>
    <t>Giese/Roggenbuck</t>
  </si>
  <si>
    <t>19-0076-000</t>
  </si>
  <si>
    <t>Congo Church</t>
  </si>
  <si>
    <t>16-0138-000</t>
  </si>
  <si>
    <t>Thomas Wang</t>
  </si>
  <si>
    <t>Virgil Doschadis</t>
  </si>
  <si>
    <t>Robert Felker</t>
  </si>
  <si>
    <t>21-0055-000</t>
  </si>
  <si>
    <t>Richard Lund</t>
  </si>
  <si>
    <t>James Lund</t>
  </si>
  <si>
    <t>19-0345-000</t>
  </si>
  <si>
    <t>Pearline Rakow</t>
  </si>
  <si>
    <t>Dale Gary</t>
  </si>
  <si>
    <t>Wells Fargo</t>
  </si>
  <si>
    <t>Thomas Oakes</t>
  </si>
  <si>
    <t>10/1/2017-9/30/2018</t>
  </si>
  <si>
    <r>
      <t>2018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</si>
  <si>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21-0168-000</t>
  </si>
  <si>
    <t>John Schultz</t>
  </si>
  <si>
    <t>Brain Julson</t>
  </si>
  <si>
    <t>17-0314-000</t>
  </si>
  <si>
    <t>Wallace Sayles</t>
  </si>
  <si>
    <t>Robert Bauer</t>
  </si>
  <si>
    <t>19-0175-000</t>
  </si>
  <si>
    <t>Larry Billiet</t>
  </si>
  <si>
    <t>Shane Schmitz</t>
  </si>
  <si>
    <t>19-0087-000</t>
  </si>
  <si>
    <t>Homestead1,LLC</t>
  </si>
  <si>
    <t>William Knutson</t>
  </si>
  <si>
    <t>C&amp;E Short Stop</t>
  </si>
  <si>
    <t>Jamie Cardwell</t>
  </si>
  <si>
    <t>19-0443-000</t>
  </si>
  <si>
    <t>Vic Hoffman</t>
  </si>
  <si>
    <t>21-0130-000</t>
  </si>
  <si>
    <t>Steven Hegge</t>
  </si>
  <si>
    <t>Carlos Huebner</t>
  </si>
  <si>
    <t>19-0113-010</t>
  </si>
  <si>
    <t>Charles Bauer</t>
  </si>
  <si>
    <t>Donald Pullis Jr.</t>
  </si>
  <si>
    <t>19-0238-000</t>
  </si>
  <si>
    <t>Kevin Corbett</t>
  </si>
  <si>
    <t>Sales listings available at bigstonecounty.org under Assessor Department</t>
  </si>
  <si>
    <t>17-0137-000</t>
  </si>
  <si>
    <t>Julie Houle</t>
  </si>
  <si>
    <t>16-0244-000</t>
  </si>
  <si>
    <t>LaRayne Moran</t>
  </si>
  <si>
    <t>19-0021-000</t>
  </si>
  <si>
    <t>19-0459-010</t>
  </si>
  <si>
    <t xml:space="preserve">Bauer Leasing </t>
  </si>
  <si>
    <t>Stueve Farms Inc.</t>
  </si>
  <si>
    <t>(only a small portion of this parcel)</t>
  </si>
  <si>
    <t>19-0168-000</t>
  </si>
  <si>
    <t>Alfred Simonson</t>
  </si>
  <si>
    <t>Joseph McLain</t>
  </si>
  <si>
    <t>J. Cummings</t>
  </si>
  <si>
    <t>Nicholas Kleindl</t>
  </si>
  <si>
    <t>16-0155-010</t>
  </si>
  <si>
    <t>St.Mary Church</t>
  </si>
  <si>
    <t>16-0156-000</t>
  </si>
  <si>
    <t>J&amp;L Housing LLC</t>
  </si>
  <si>
    <t>18-0007-000</t>
  </si>
  <si>
    <t>Beth Buckles</t>
  </si>
  <si>
    <t>Melissa Udomah</t>
  </si>
  <si>
    <t>J. Roggenbuck</t>
  </si>
  <si>
    <t>Collin Kellen</t>
  </si>
  <si>
    <t>21-0066-000</t>
  </si>
  <si>
    <t>Christensen Etal</t>
  </si>
  <si>
    <t>Jamie Thompson</t>
  </si>
  <si>
    <t>17-0128-000</t>
  </si>
  <si>
    <t>Kobie Morrill</t>
  </si>
  <si>
    <t>Robert Morrill</t>
  </si>
  <si>
    <t>Kenneth Grueich</t>
  </si>
  <si>
    <t>Travis Pullis</t>
  </si>
  <si>
    <t>16-0071-000</t>
  </si>
  <si>
    <t>16-0171-000</t>
  </si>
  <si>
    <t>T. Lumphrey</t>
  </si>
  <si>
    <t>David Meyer</t>
  </si>
  <si>
    <t>21-0086-000</t>
  </si>
  <si>
    <t>Thomas Karels</t>
  </si>
  <si>
    <t>Bruce Berlin</t>
  </si>
  <si>
    <t>17-0195-000</t>
  </si>
  <si>
    <t>Fay Webster</t>
  </si>
  <si>
    <t>Schmieg Mgmt</t>
  </si>
  <si>
    <t>Dillon Schlimme</t>
  </si>
  <si>
    <t>Kelly Decramer</t>
  </si>
  <si>
    <t>1.25/O</t>
  </si>
  <si>
    <t>16-0080-010</t>
  </si>
  <si>
    <t>Robert Haukos</t>
  </si>
  <si>
    <t>19-0358-000</t>
  </si>
  <si>
    <t>Eldon Stueve</t>
  </si>
  <si>
    <t>Zachary McNally</t>
  </si>
  <si>
    <t>17-0208-000</t>
  </si>
  <si>
    <t>Paul Haugen</t>
  </si>
  <si>
    <t>Jon Fulton</t>
  </si>
  <si>
    <t>John Murphy</t>
  </si>
  <si>
    <t>Denise Witte</t>
  </si>
  <si>
    <t>Booker Sullivan Jr.</t>
  </si>
  <si>
    <t>Gerald Kleindl</t>
  </si>
  <si>
    <t>19-0236-000</t>
  </si>
  <si>
    <t>Clifford Nordly</t>
  </si>
  <si>
    <t>Cheryl Szarke</t>
  </si>
  <si>
    <t>17-0193-000</t>
  </si>
  <si>
    <t>Heritage Bank</t>
  </si>
  <si>
    <t>Edwin Lozada Diaz</t>
  </si>
  <si>
    <t>Sara Skoog</t>
  </si>
  <si>
    <r>
      <t>2019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</si>
  <si>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10/1/2018-9/30/2019</t>
  </si>
  <si>
    <t>20-0056-000</t>
  </si>
  <si>
    <t>Jason Kleindl</t>
  </si>
  <si>
    <t>Donald Johnsrud</t>
  </si>
  <si>
    <t>17-0108-000</t>
  </si>
  <si>
    <t>City of Clinton</t>
  </si>
  <si>
    <t>Eckberg Etal</t>
  </si>
  <si>
    <t>17-0311-000</t>
  </si>
  <si>
    <t>Stephen Bennett</t>
  </si>
  <si>
    <t>17-0351-000</t>
  </si>
  <si>
    <t>Joyce Wagner</t>
  </si>
  <si>
    <t>Roy Hope</t>
  </si>
  <si>
    <t>18-0010-000</t>
  </si>
  <si>
    <t>John Stock</t>
  </si>
  <si>
    <t>18-0103-000</t>
  </si>
  <si>
    <t>Lillian Stock</t>
  </si>
  <si>
    <t>17-0404-000</t>
  </si>
  <si>
    <t>K. Gillespie</t>
  </si>
  <si>
    <t>Jeremy Arndt</t>
  </si>
  <si>
    <t>Chad Holtz</t>
  </si>
  <si>
    <t>Dylan Frappier</t>
  </si>
  <si>
    <t>20-0032-000</t>
  </si>
  <si>
    <t>Larry Spaulding</t>
  </si>
  <si>
    <t>Donna Winters</t>
  </si>
  <si>
    <t>John Green</t>
  </si>
  <si>
    <t>17-0262-000</t>
  </si>
  <si>
    <t>Stattelsman Etal</t>
  </si>
  <si>
    <t>17-0067-000</t>
  </si>
  <si>
    <t>16-0149-000</t>
  </si>
  <si>
    <t>Quinten Hanson</t>
  </si>
  <si>
    <t>Debora Sanford</t>
  </si>
  <si>
    <t>17-0406-000</t>
  </si>
  <si>
    <t>Diane Matson Et.</t>
  </si>
  <si>
    <t>Lindsee Gustafson</t>
  </si>
  <si>
    <t>19-0160-000</t>
  </si>
  <si>
    <t>Ernie Tharaldson</t>
  </si>
  <si>
    <t>19-0213-000</t>
  </si>
  <si>
    <t>Herman Barutt</t>
  </si>
  <si>
    <t>James Phalen</t>
  </si>
  <si>
    <t>19-0360-000</t>
  </si>
  <si>
    <t>Jean Pansch</t>
  </si>
  <si>
    <t>Shelby Bauer</t>
  </si>
  <si>
    <t>19-0364-000</t>
  </si>
  <si>
    <t xml:space="preserve">Paulette Webb </t>
  </si>
  <si>
    <t>mh/1/O</t>
  </si>
  <si>
    <t>17-0233-000</t>
  </si>
  <si>
    <t>Christopher Hohns</t>
  </si>
  <si>
    <t>K. Anderson Rental</t>
  </si>
  <si>
    <t>Doris Gilsdorf</t>
  </si>
  <si>
    <t>19-0102-000</t>
  </si>
  <si>
    <t>DeLois Irwin</t>
  </si>
  <si>
    <t>16-0199-000</t>
  </si>
  <si>
    <t>Gregory Zielsdorf</t>
  </si>
  <si>
    <t>21-0107-000</t>
  </si>
  <si>
    <t>Verden Gerber</t>
  </si>
  <si>
    <t>Timothy Pugh</t>
  </si>
  <si>
    <t>One More Inc.</t>
  </si>
  <si>
    <t>B. Witte/C. Flatt Jr.</t>
  </si>
  <si>
    <t>17-0042-000</t>
  </si>
  <si>
    <t>Kim Morrissette</t>
  </si>
  <si>
    <t>Travis Sherod</t>
  </si>
  <si>
    <t>G. Fuhrman</t>
  </si>
  <si>
    <t>Lange/O'Neil</t>
  </si>
  <si>
    <t>Newman/Fuhrman</t>
  </si>
  <si>
    <t>Patrick McDonald</t>
  </si>
  <si>
    <r>
      <t>2020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</si>
  <si>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19-00117-000</t>
  </si>
  <si>
    <t>Paula  Dicks</t>
  </si>
  <si>
    <t>Danielle Green</t>
  </si>
  <si>
    <t>17-0043-000</t>
  </si>
  <si>
    <t>Tom Proudfoot</t>
  </si>
  <si>
    <t>Marcus Morrissette</t>
  </si>
  <si>
    <t>Ken Ballhagen</t>
  </si>
  <si>
    <t>17-0160-000</t>
  </si>
  <si>
    <t>Sandra Paulson</t>
  </si>
  <si>
    <t>Mary Ellen Hamner</t>
  </si>
  <si>
    <t>M. Reiffenberger</t>
  </si>
  <si>
    <t>K. Anderson LLC</t>
  </si>
  <si>
    <t>17-0133-000</t>
  </si>
  <si>
    <t>Ardith Hegge</t>
  </si>
  <si>
    <t>Peter Harrington</t>
  </si>
  <si>
    <t>garage</t>
  </si>
  <si>
    <t>19-0203-000</t>
  </si>
  <si>
    <t>Keith Adelman</t>
  </si>
  <si>
    <t>Zakariah Adelman</t>
  </si>
  <si>
    <t>17-0298-000</t>
  </si>
  <si>
    <t>Richard Dahl</t>
  </si>
  <si>
    <t>Joshua Bohlen</t>
  </si>
  <si>
    <t>Garage</t>
  </si>
  <si>
    <t>Stanley Zych Est.</t>
  </si>
  <si>
    <t>Tanner Taffe</t>
  </si>
  <si>
    <t>Cassidy Sigler</t>
  </si>
  <si>
    <t>Marlton Deneui</t>
  </si>
  <si>
    <t>1/0,1/B</t>
  </si>
  <si>
    <t>Ethan Pearson</t>
  </si>
  <si>
    <t>Gladys Steen Est.</t>
  </si>
  <si>
    <t>Sandra Gronfeld</t>
  </si>
  <si>
    <t>19-0258-000</t>
  </si>
  <si>
    <t>PD</t>
  </si>
  <si>
    <t>19-0370-027</t>
  </si>
  <si>
    <t>Sylvester Fischer</t>
  </si>
  <si>
    <t>Myah Issendorf</t>
  </si>
  <si>
    <t>10/1/2019-9/30/2020</t>
  </si>
  <si>
    <t>Paul Sitter</t>
  </si>
  <si>
    <t>17-0216-000</t>
  </si>
  <si>
    <t>Scott Synhorst</t>
  </si>
  <si>
    <t>Reeba Sattler</t>
  </si>
  <si>
    <t>Sara Fuhrman</t>
  </si>
  <si>
    <t>Ryan Foley</t>
  </si>
  <si>
    <t>William Deslauriers</t>
  </si>
  <si>
    <t>19-0337-000</t>
  </si>
  <si>
    <t xml:space="preserve">Zych Etal </t>
  </si>
  <si>
    <t>Janet Zych</t>
  </si>
  <si>
    <t>19-0354-000</t>
  </si>
  <si>
    <t>Virgina Hennessy</t>
  </si>
  <si>
    <t>Rachel Chalupnik</t>
  </si>
  <si>
    <t>19-0456-018</t>
  </si>
  <si>
    <t>Daniel Bilben</t>
  </si>
  <si>
    <t>Tyler Buller</t>
  </si>
  <si>
    <t>Agri-Business Pr.</t>
  </si>
  <si>
    <t>Taffe LLC</t>
  </si>
  <si>
    <t>18-0090-000</t>
  </si>
  <si>
    <t>Crystal Koepp</t>
  </si>
  <si>
    <t>Shawn McTighe</t>
  </si>
  <si>
    <t>CHS Inc.</t>
  </si>
  <si>
    <t>Dugs Construction</t>
  </si>
  <si>
    <t>19-0456-023, 19-0456-028</t>
  </si>
  <si>
    <t>Tanner Teske</t>
  </si>
  <si>
    <t>Shelly Pedersen</t>
  </si>
  <si>
    <t>16-0253-000</t>
  </si>
  <si>
    <t>Joseph Skilondz Jr.</t>
  </si>
  <si>
    <t>Dennis Fischer</t>
  </si>
  <si>
    <t>Greg Sykora</t>
  </si>
  <si>
    <r>
      <t>2021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</si>
  <si>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10/1/2020-9/30/2021</t>
  </si>
  <si>
    <t>21-0161-000</t>
  </si>
  <si>
    <t>Robert Mason</t>
  </si>
  <si>
    <t>Berdine Kirkey</t>
  </si>
  <si>
    <t>Phillip Wencel</t>
  </si>
  <si>
    <t>18-0051-000</t>
  </si>
  <si>
    <t xml:space="preserve">WD </t>
  </si>
  <si>
    <t>Patricia Muenchow</t>
  </si>
  <si>
    <t>Joseph Kaderlik</t>
  </si>
  <si>
    <t>17-0317-000</t>
  </si>
  <si>
    <t xml:space="preserve">Donald Follmer </t>
  </si>
  <si>
    <t>Brett Krone</t>
  </si>
  <si>
    <t>17-0287-000</t>
  </si>
  <si>
    <t>Ricky Paulson Etal</t>
  </si>
  <si>
    <t>Jurly Phonsurin</t>
  </si>
  <si>
    <t>16-0070-000</t>
  </si>
  <si>
    <t>James Maher Est</t>
  </si>
  <si>
    <t>Dalles Schneider</t>
  </si>
  <si>
    <t>17-0296-000</t>
  </si>
  <si>
    <t>Carol Thorson</t>
  </si>
  <si>
    <t>Daniel Nolting</t>
  </si>
  <si>
    <t>John Royals</t>
  </si>
  <si>
    <t>Joseph Foren</t>
  </si>
  <si>
    <t>17-0189-000</t>
  </si>
  <si>
    <t>17-0190-000</t>
  </si>
  <si>
    <t>Robert Athey</t>
  </si>
  <si>
    <t>Kastle Real Estate</t>
  </si>
  <si>
    <t>Sanford Hayson</t>
  </si>
  <si>
    <t>17-0104-000</t>
  </si>
  <si>
    <t>Michael Froslie</t>
  </si>
  <si>
    <t>Kristin Barnett</t>
  </si>
  <si>
    <t>19-0456-020</t>
  </si>
  <si>
    <t>Dean Jensen</t>
  </si>
  <si>
    <t>Krueger Land Hold.</t>
  </si>
  <si>
    <t>Jason Hansen</t>
  </si>
  <si>
    <t>Justin Kleindl</t>
  </si>
  <si>
    <t>Kevin Kowalczyk</t>
  </si>
  <si>
    <t>Daniel Wilson</t>
  </si>
  <si>
    <t>17-0088-000</t>
  </si>
  <si>
    <t>17-0087-000</t>
  </si>
  <si>
    <t>19-0039-000</t>
  </si>
  <si>
    <t>19-0039-010</t>
  </si>
  <si>
    <t xml:space="preserve">Mount Olive </t>
  </si>
  <si>
    <t>Lutheran Church</t>
  </si>
  <si>
    <t>Gina Gilsdorf</t>
  </si>
  <si>
    <t>19-0403-000</t>
  </si>
  <si>
    <t>Philip Barutt</t>
  </si>
  <si>
    <t>Howard Kutzler Jr.</t>
  </si>
  <si>
    <t>Dylan Sanasack</t>
  </si>
  <si>
    <t>19-0081-000</t>
  </si>
  <si>
    <t>Tyler Schulz</t>
  </si>
  <si>
    <t>Shamp/Steven</t>
  </si>
  <si>
    <t>Raiden Iverson</t>
  </si>
  <si>
    <t>Kimberly Reiff</t>
  </si>
  <si>
    <t>21-0018-000</t>
  </si>
  <si>
    <t>Eric Dershaw</t>
  </si>
  <si>
    <t>17-0091-000</t>
  </si>
  <si>
    <t>17-0090-000</t>
  </si>
  <si>
    <t>Construction LLC</t>
  </si>
  <si>
    <t xml:space="preserve">City of Lakes </t>
  </si>
  <si>
    <t>Casey Nilson</t>
  </si>
  <si>
    <t>21-0106-000</t>
  </si>
  <si>
    <t>Mary Andreasen</t>
  </si>
  <si>
    <t>Larry Middleton Jr.</t>
  </si>
  <si>
    <t>17-0145-000</t>
  </si>
  <si>
    <t>Joel Churness</t>
  </si>
  <si>
    <t>Guyne/Snyder</t>
  </si>
  <si>
    <t>Benjamin Blees</t>
  </si>
  <si>
    <t>19-0230-000</t>
  </si>
  <si>
    <t>Mary Jo Stueve</t>
  </si>
  <si>
    <t>Yakel/Puetz</t>
  </si>
  <si>
    <t>Vincent Rizzi</t>
  </si>
  <si>
    <t>Zachary Leuthardt</t>
  </si>
  <si>
    <t>21-0162-000</t>
  </si>
  <si>
    <t xml:space="preserve">Stephen Weber </t>
  </si>
  <si>
    <t xml:space="preserve">DeVonte Edwards </t>
  </si>
  <si>
    <t>19-0082-000</t>
  </si>
  <si>
    <t>Jennifer Cardwell</t>
  </si>
  <si>
    <t>Dolores Halvorson</t>
  </si>
  <si>
    <t>Witte/Flatt</t>
  </si>
  <si>
    <t>Gilsdorf/Cardwell</t>
  </si>
  <si>
    <t>Nestor Martinez</t>
  </si>
  <si>
    <t>Brian Vold</t>
  </si>
  <si>
    <t>19-0069-000</t>
  </si>
  <si>
    <t>Arlis Schmidtz</t>
  </si>
  <si>
    <t>Chad Zimmel</t>
  </si>
  <si>
    <t>17-0224-000</t>
  </si>
  <si>
    <t>Jean Rixe</t>
  </si>
  <si>
    <t>Bruce Sampson</t>
  </si>
  <si>
    <r>
      <t>2022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</si>
  <si>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19-0229-000</t>
  </si>
  <si>
    <t>K Anderson</t>
  </si>
  <si>
    <t>N Wright-Young</t>
  </si>
  <si>
    <t>17-0062-000</t>
  </si>
  <si>
    <t>Clinton Clinic</t>
  </si>
  <si>
    <t>Phil Blake</t>
  </si>
  <si>
    <t>Paulsen, etal</t>
  </si>
  <si>
    <t xml:space="preserve">Gabe Moberg </t>
  </si>
  <si>
    <t>Connelly/Moberg</t>
  </si>
  <si>
    <t>17-0018-000</t>
  </si>
  <si>
    <t>Michael Shannon</t>
  </si>
  <si>
    <t>J&amp;L Properties LLC</t>
  </si>
  <si>
    <t>20-0001-000</t>
  </si>
  <si>
    <t>AG</t>
  </si>
  <si>
    <t>Timothy Duin</t>
  </si>
  <si>
    <t>Lyle Pederson</t>
  </si>
  <si>
    <t>19-0116-000</t>
  </si>
  <si>
    <t>Leo Berlinger</t>
  </si>
  <si>
    <t>Tyler Homan</t>
  </si>
  <si>
    <t>16-0201-000</t>
  </si>
  <si>
    <t>Colleen Cox</t>
  </si>
  <si>
    <t>Mickinzie Metz</t>
  </si>
  <si>
    <t>19-0199-000</t>
  </si>
  <si>
    <t>19-0400-000</t>
  </si>
  <si>
    <t>19-0404-000</t>
  </si>
  <si>
    <t>Graceville Rental</t>
  </si>
  <si>
    <t>Toby Maanum</t>
  </si>
  <si>
    <t>Rustic Ridge</t>
  </si>
  <si>
    <t>19-0370-024</t>
  </si>
  <si>
    <t>Jerome Huselid</t>
  </si>
  <si>
    <t>S. Wohlers RLT</t>
  </si>
  <si>
    <t>19-0365-000</t>
  </si>
  <si>
    <t>Greg Strubbe</t>
  </si>
  <si>
    <t>19-0205-000</t>
  </si>
  <si>
    <t>Kim Simonson</t>
  </si>
  <si>
    <t>Haas/Jason &amp; Amy</t>
  </si>
  <si>
    <t>R Dennis Maanum</t>
  </si>
  <si>
    <t>Erika Caslin</t>
  </si>
  <si>
    <t>17-0162-000</t>
  </si>
  <si>
    <t>Elaine Gustafson</t>
  </si>
  <si>
    <t>Stephen Owens</t>
  </si>
  <si>
    <r>
      <rPr>
        <sz val="20"/>
        <rFont val="Arial"/>
        <family val="2"/>
      </rPr>
      <t>Sales listings available at</t>
    </r>
    <r>
      <rPr>
        <sz val="20"/>
        <color rgb="FFFF0000"/>
        <rFont val="Arial"/>
        <family val="2"/>
      </rPr>
      <t xml:space="preserve"> bigstonecounty.gov </t>
    </r>
    <r>
      <rPr>
        <sz val="20"/>
        <rFont val="Arial"/>
        <family val="2"/>
      </rPr>
      <t>under Assessor Department</t>
    </r>
  </si>
  <si>
    <t>10/01/2021-09/30/2022</t>
  </si>
  <si>
    <t>Property ID Number</t>
  </si>
  <si>
    <t>House Type</t>
  </si>
  <si>
    <t>Sale Price</t>
  </si>
  <si>
    <t>EMV Land</t>
  </si>
  <si>
    <t>EMV Building</t>
  </si>
  <si>
    <t>Total EMV</t>
  </si>
  <si>
    <t>1/B, 1/0</t>
  </si>
  <si>
    <t>19-0074-000</t>
  </si>
  <si>
    <t>Arlis Schmitz</t>
  </si>
  <si>
    <t xml:space="preserve"> 1/0</t>
  </si>
  <si>
    <t>Paul Christeson</t>
  </si>
  <si>
    <t>17-0325-000</t>
  </si>
  <si>
    <t>Andrew Olson</t>
  </si>
  <si>
    <t>Jeremiah Rodriguez</t>
  </si>
  <si>
    <t>19-0161-000</t>
  </si>
  <si>
    <t>N&amp;D Prod. LLC</t>
  </si>
  <si>
    <t xml:space="preserve"> Geray/Olson</t>
  </si>
  <si>
    <t>19-0226-000</t>
  </si>
  <si>
    <t>Curtis Reddy</t>
  </si>
  <si>
    <t>Jessica Kleindl</t>
  </si>
  <si>
    <t xml:space="preserve">Mary Sykora </t>
  </si>
  <si>
    <t>Kristin Grooters</t>
  </si>
  <si>
    <t>19-0300-010</t>
  </si>
  <si>
    <t>J.Drewelow Trust</t>
  </si>
  <si>
    <t>Alissa Stueve</t>
  </si>
  <si>
    <t>D. Geretschlaeger</t>
  </si>
  <si>
    <t>Lance Krupke</t>
  </si>
  <si>
    <t>16-0169-000</t>
  </si>
  <si>
    <t>Theresa Diekmann</t>
  </si>
  <si>
    <t>Emily Sigler</t>
  </si>
  <si>
    <t xml:space="preserve"> Burman/Bartels</t>
  </si>
  <si>
    <t>16-0166-000</t>
  </si>
  <si>
    <t>Shelly Pederson</t>
  </si>
  <si>
    <t>Dalton Nilson</t>
  </si>
  <si>
    <t>16-0200-000</t>
  </si>
  <si>
    <t>Leroy Wentland</t>
  </si>
  <si>
    <t>Austin Folk</t>
  </si>
  <si>
    <t>17-0386-000</t>
  </si>
  <si>
    <t xml:space="preserve">Wheaton Elev. </t>
  </si>
  <si>
    <t>17-0159-00</t>
  </si>
  <si>
    <t>D Hoxtell Estate</t>
  </si>
  <si>
    <t>Roger Hoxtell</t>
  </si>
  <si>
    <t>19-0309-000</t>
  </si>
  <si>
    <t>K Tharaldson</t>
  </si>
  <si>
    <t>P Tharaldson</t>
  </si>
  <si>
    <t>18-0093-000</t>
  </si>
  <si>
    <t>Jamie Stallman</t>
  </si>
  <si>
    <t>F. Benkofske</t>
  </si>
  <si>
    <t>R Zimbrick</t>
  </si>
  <si>
    <t>G Simonson</t>
  </si>
  <si>
    <t>Noah Cardwell</t>
  </si>
  <si>
    <t>1.0/B</t>
  </si>
  <si>
    <t>Savanna Sullivan</t>
  </si>
  <si>
    <t xml:space="preserve">Allan Reynolds </t>
  </si>
  <si>
    <r>
      <t>2023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</si>
  <si>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10/01/22-9/30/23</t>
  </si>
  <si>
    <t>Timothy Kellen</t>
  </si>
  <si>
    <t>H. Paulsen</t>
  </si>
  <si>
    <t>T.Deal</t>
  </si>
  <si>
    <t>21-0052-000</t>
  </si>
  <si>
    <t>Walter Dodd</t>
  </si>
  <si>
    <t>Dylan Loraff</t>
  </si>
  <si>
    <t>Ayala/Paez</t>
  </si>
  <si>
    <t>Amber Doschadis</t>
  </si>
  <si>
    <t>Apt</t>
  </si>
  <si>
    <t xml:space="preserve">Krueger Land </t>
  </si>
  <si>
    <t>Zwann Equity</t>
  </si>
  <si>
    <t>Anthony Roering</t>
  </si>
  <si>
    <t>SPLIT</t>
  </si>
  <si>
    <t>GARAGE</t>
  </si>
  <si>
    <t>Apartment</t>
  </si>
  <si>
    <r>
      <t>Sales listings available at</t>
    </r>
    <r>
      <rPr>
        <sz val="20"/>
        <color rgb="FFFF0000"/>
        <rFont val="Arial"/>
        <family val="2"/>
      </rPr>
      <t xml:space="preserve"> bigstonecounty.gov </t>
    </r>
    <r>
      <rPr>
        <sz val="20"/>
        <rFont val="Arial"/>
        <family val="2"/>
      </rPr>
      <t>under Assessor Department</t>
    </r>
  </si>
  <si>
    <t>17-0049-000</t>
  </si>
  <si>
    <t>James Ringsaker</t>
  </si>
  <si>
    <t>Siemsen Etal</t>
  </si>
  <si>
    <t>16-0206-000</t>
  </si>
  <si>
    <t>C.Jorgenson</t>
  </si>
  <si>
    <t>David Johnson</t>
  </si>
  <si>
    <t>19-0456-028,19-0456-023</t>
  </si>
  <si>
    <t>16-0242-000</t>
  </si>
  <si>
    <t>Sykora Etal</t>
  </si>
  <si>
    <t>Carter Parker</t>
  </si>
  <si>
    <t>single wide</t>
  </si>
  <si>
    <t>19-0115-000</t>
  </si>
  <si>
    <t xml:space="preserve">Larry Billiet </t>
  </si>
  <si>
    <t>Paulette Jibben</t>
  </si>
  <si>
    <r>
      <t>Sales listings available at</t>
    </r>
    <r>
      <rPr>
        <sz val="12"/>
        <color rgb="FFFF0000"/>
        <rFont val="Arial"/>
        <family val="2"/>
      </rPr>
      <t xml:space="preserve"> bigstonecounty.gov </t>
    </r>
    <r>
      <rPr>
        <sz val="12"/>
        <rFont val="Arial"/>
        <family val="2"/>
      </rPr>
      <t>under Assessor Department</t>
    </r>
  </si>
  <si>
    <t>Casper/Wiegman</t>
  </si>
  <si>
    <t>19-0132-000</t>
  </si>
  <si>
    <t>Weick Family RLT</t>
  </si>
  <si>
    <t>21-0004-011</t>
  </si>
  <si>
    <t>Thomas Graham</t>
  </si>
  <si>
    <t>Jesse Holtquist</t>
  </si>
  <si>
    <t>Randy Schoon</t>
  </si>
  <si>
    <t>1.5/B,1.5/0</t>
  </si>
  <si>
    <t>21-0039-000</t>
  </si>
  <si>
    <t>Ellingson Inc</t>
  </si>
  <si>
    <t>Andrew Strei</t>
  </si>
  <si>
    <t xml:space="preserve">Kaylene Pullis </t>
  </si>
  <si>
    <t xml:space="preserve">Jeffrey Schmidt </t>
  </si>
  <si>
    <t>David Herbert</t>
  </si>
  <si>
    <t>1.5/B,1/B</t>
  </si>
  <si>
    <t>Logan Miller</t>
  </si>
  <si>
    <t>Wayne Fuhrman</t>
  </si>
  <si>
    <t>Felker/Shamp</t>
  </si>
  <si>
    <t>David Karn</t>
  </si>
  <si>
    <t>mh</t>
  </si>
  <si>
    <t>M. Vangsness</t>
  </si>
  <si>
    <t>16-0024-000</t>
  </si>
  <si>
    <t>Keith Britton</t>
  </si>
  <si>
    <t>Ryan Homan</t>
  </si>
  <si>
    <t>16-0026-000 &amp; 15-0035-000</t>
  </si>
  <si>
    <t>17-0400-000</t>
  </si>
  <si>
    <t>Sharol Severson</t>
  </si>
  <si>
    <t>Dennis Lindholm</t>
  </si>
  <si>
    <t>17-0185-000</t>
  </si>
  <si>
    <t>Arlys Putt</t>
  </si>
  <si>
    <t>Victor Kellen</t>
  </si>
  <si>
    <r>
      <t>2024 Small City Sales----</t>
    </r>
    <r>
      <rPr>
        <sz val="16"/>
        <color indexed="10"/>
        <rFont val="Arial"/>
        <family val="2"/>
      </rPr>
      <t xml:space="preserve">All sales in red are not included in the state sales study </t>
    </r>
  </si>
  <si>
    <t>10/01/23-9/30/24</t>
  </si>
  <si>
    <t xml:space="preserve">Jason Grooters </t>
  </si>
  <si>
    <t>William Gibson Jr</t>
  </si>
  <si>
    <t>17-0098-000</t>
  </si>
  <si>
    <t>Larry Mischke</t>
  </si>
  <si>
    <t>Stephen Cartiar</t>
  </si>
  <si>
    <t>Hazel Findlay</t>
  </si>
  <si>
    <t>Steele/Pask</t>
  </si>
  <si>
    <t>18-0029-000</t>
  </si>
  <si>
    <t>Adam Fimon</t>
  </si>
  <si>
    <t>PASCO Holdings</t>
  </si>
  <si>
    <t>16-0164-000</t>
  </si>
  <si>
    <t>Danille Mathison</t>
  </si>
  <si>
    <t>Lane Biddy</t>
  </si>
  <si>
    <t xml:space="preserve">Stephen Owens </t>
  </si>
  <si>
    <t>BSLA Prop.LLC</t>
  </si>
  <si>
    <t>15-0032-000</t>
  </si>
  <si>
    <t>E. Carrington</t>
  </si>
  <si>
    <t>Thomas Ward</t>
  </si>
  <si>
    <t>17-0093-000</t>
  </si>
  <si>
    <t>Finberg Est</t>
  </si>
  <si>
    <t>Deven Patterson</t>
  </si>
  <si>
    <t>Robert Zabel</t>
  </si>
  <si>
    <t>J. Teske</t>
  </si>
  <si>
    <t>Robert Leith</t>
  </si>
  <si>
    <t>17-0028-000</t>
  </si>
  <si>
    <t>02-0121-000</t>
  </si>
  <si>
    <t>Leith/Barry</t>
  </si>
  <si>
    <t>17-0050-000</t>
  </si>
  <si>
    <t>Guillermo Rico</t>
  </si>
  <si>
    <t xml:space="preserve"> Hagen/Schlimme</t>
  </si>
  <si>
    <t>19-0416-000</t>
  </si>
  <si>
    <t>Bettie Lust</t>
  </si>
  <si>
    <t>Manuel Ortiz</t>
  </si>
  <si>
    <t>17-0125-010</t>
  </si>
  <si>
    <t>17-0279-010</t>
  </si>
  <si>
    <t>Lori Nelson RLT</t>
  </si>
  <si>
    <t>Brandon Brott</t>
  </si>
  <si>
    <t>Ryan Wohlers</t>
  </si>
  <si>
    <t>16-0257-000</t>
  </si>
  <si>
    <t>Charles Quade</t>
  </si>
  <si>
    <t>J. Rodriguez</t>
  </si>
  <si>
    <t>J Benyon</t>
  </si>
  <si>
    <t>16-0080-000</t>
  </si>
  <si>
    <t>Lenora Desplinter</t>
  </si>
  <si>
    <t>Julie Prochaska</t>
  </si>
  <si>
    <t>Doug Andrews</t>
  </si>
  <si>
    <t>Jacob Bates</t>
  </si>
  <si>
    <t>16-0245-011</t>
  </si>
  <si>
    <t>17-0037-000</t>
  </si>
  <si>
    <t>17-0034-000</t>
  </si>
  <si>
    <t>char</t>
  </si>
  <si>
    <t>Clinton CC Inc</t>
  </si>
  <si>
    <t>Spronk Ent. LLC</t>
  </si>
  <si>
    <t>DW MH</t>
  </si>
  <si>
    <t>Heather Hoxtell</t>
  </si>
  <si>
    <t>Assisted Liv.</t>
  </si>
  <si>
    <t>16-0176-000</t>
  </si>
  <si>
    <t>T Fagerwold RLT</t>
  </si>
  <si>
    <t>Carl Kallgren</t>
  </si>
  <si>
    <t>MN Stores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</si>
</sst>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/2"/>
    <numFmt numFmtId="165" formatCode="m/d/yy;@"/>
  </numFmts>
  <fonts count="21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20"/>
      <color rgb="FFFF000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4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14" fontId="4" fillId="0" borderId="4" xfId="0" applyNumberFormat="1" applyFont="1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3" fontId="7" fillId="0" borderId="6" xfId="0" applyNumberFormat="1" applyFont="1" applyBorder="1"/>
    <xf numFmtId="3" fontId="7" fillId="0" borderId="3" xfId="0" applyNumberFormat="1" applyFont="1" applyBorder="1"/>
    <xf numFmtId="9" fontId="7" fillId="0" borderId="3" xfId="0" applyNumberFormat="1" applyFont="1" applyBorder="1"/>
    <xf numFmtId="0" fontId="0" fillId="0" borderId="3" xfId="0" applyBorder="1"/>
    <xf numFmtId="17" fontId="6" fillId="0" borderId="6" xfId="0" applyNumberFormat="1" applyFont="1" applyBorder="1" applyAlignment="1">
      <alignment horizontal="center"/>
    </xf>
    <xf numFmtId="0" fontId="7" fillId="0" borderId="7" xfId="0" applyFont="1" applyBorder="1"/>
    <xf numFmtId="17" fontId="7" fillId="0" borderId="3" xfId="0" applyNumberFormat="1" applyFont="1" applyBorder="1"/>
    <xf numFmtId="0" fontId="7" fillId="0" borderId="4" xfId="0" applyFont="1" applyBorder="1"/>
    <xf numFmtId="17" fontId="7" fillId="0" borderId="4" xfId="0" applyNumberFormat="1" applyFont="1" applyBorder="1"/>
    <xf numFmtId="0" fontId="7" fillId="0" borderId="8" xfId="0" applyFont="1" applyBorder="1" applyAlignment="1">
      <alignment horizontal="right"/>
    </xf>
    <xf numFmtId="17" fontId="6" fillId="0" borderId="3" xfId="0" applyNumberFormat="1" applyFont="1" applyBorder="1" applyAlignment="1">
      <alignment horizontal="center"/>
    </xf>
    <xf numFmtId="0" fontId="7" fillId="0" borderId="8" xfId="0" applyFont="1" applyBorder="1"/>
    <xf numFmtId="17" fontId="7" fillId="0" borderId="4" xfId="0" applyNumberFormat="1" applyFont="1" applyBorder="1" applyAlignment="1">
      <alignment horizontal="center"/>
    </xf>
    <xf numFmtId="17" fontId="6" fillId="0" borderId="3" xfId="0" applyNumberFormat="1" applyFont="1" applyBorder="1"/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9" fontId="7" fillId="0" borderId="0" xfId="0" applyNumberFormat="1" applyFont="1"/>
    <xf numFmtId="17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11" xfId="0" applyNumberFormat="1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2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/>
    <xf numFmtId="3" fontId="7" fillId="0" borderId="13" xfId="0" applyNumberFormat="1" applyFont="1" applyBorder="1"/>
    <xf numFmtId="9" fontId="7" fillId="0" borderId="13" xfId="0" applyNumberFormat="1" applyFont="1" applyBorder="1"/>
    <xf numFmtId="17" fontId="0" fillId="0" borderId="3" xfId="0" applyNumberFormat="1" applyBorder="1"/>
    <xf numFmtId="16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17" fontId="3" fillId="0" borderId="3" xfId="0" applyNumberFormat="1" applyFont="1" applyBorder="1"/>
    <xf numFmtId="17" fontId="8" fillId="0" borderId="4" xfId="0" applyNumberFormat="1" applyFont="1" applyBorder="1"/>
    <xf numFmtId="17" fontId="8" fillId="0" borderId="3" xfId="0" applyNumberFormat="1" applyFont="1" applyBorder="1" applyAlignment="1">
      <alignment horizontal="center"/>
    </xf>
    <xf numFmtId="17" fontId="8" fillId="0" borderId="3" xfId="0" applyNumberFormat="1" applyFont="1" applyBorder="1"/>
    <xf numFmtId="165" fontId="7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8" fillId="0" borderId="3" xfId="0" applyNumberFormat="1" applyFont="1" applyBorder="1" applyAlignment="1">
      <alignment horizontal="left"/>
    </xf>
    <xf numFmtId="17" fontId="8" fillId="0" borderId="4" xfId="0" applyNumberFormat="1" applyFont="1" applyBorder="1" applyAlignment="1">
      <alignment horizontal="left"/>
    </xf>
    <xf numFmtId="0" fontId="9" fillId="0" borderId="0" xfId="0" applyFont="1"/>
    <xf numFmtId="165" fontId="13" fillId="0" borderId="3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17" fontId="13" fillId="0" borderId="3" xfId="0" applyNumberFormat="1" applyFont="1" applyBorder="1" applyAlignment="1">
      <alignment horizontal="center"/>
    </xf>
    <xf numFmtId="3" fontId="13" fillId="0" borderId="6" xfId="0" applyNumberFormat="1" applyFont="1" applyBorder="1"/>
    <xf numFmtId="3" fontId="13" fillId="0" borderId="3" xfId="0" applyNumberFormat="1" applyFont="1" applyBorder="1"/>
    <xf numFmtId="0" fontId="13" fillId="0" borderId="4" xfId="0" applyFont="1" applyBorder="1"/>
    <xf numFmtId="9" fontId="13" fillId="0" borderId="3" xfId="0" applyNumberFormat="1" applyFont="1" applyBorder="1"/>
    <xf numFmtId="0" fontId="12" fillId="0" borderId="3" xfId="0" applyFont="1" applyBorder="1"/>
    <xf numFmtId="14" fontId="13" fillId="0" borderId="3" xfId="0" applyNumberFormat="1" applyFont="1" applyBorder="1"/>
    <xf numFmtId="164" fontId="12" fillId="0" borderId="3" xfId="0" applyNumberFormat="1" applyFont="1" applyBorder="1"/>
    <xf numFmtId="0" fontId="12" fillId="0" borderId="0" xfId="0" applyFont="1"/>
    <xf numFmtId="17" fontId="12" fillId="0" borderId="3" xfId="0" applyNumberFormat="1" applyFont="1" applyBorder="1"/>
    <xf numFmtId="165" fontId="13" fillId="0" borderId="3" xfId="0" applyNumberFormat="1" applyFont="1" applyBorder="1"/>
    <xf numFmtId="165" fontId="7" fillId="0" borderId="3" xfId="0" applyNumberFormat="1" applyFont="1" applyBorder="1"/>
    <xf numFmtId="164" fontId="3" fillId="0" borderId="0" xfId="0" applyNumberFormat="1" applyFont="1"/>
    <xf numFmtId="9" fontId="7" fillId="0" borderId="7" xfId="0" applyNumberFormat="1" applyFont="1" applyBorder="1"/>
    <xf numFmtId="164" fontId="3" fillId="0" borderId="8" xfId="0" applyNumberFormat="1" applyFont="1" applyBorder="1"/>
    <xf numFmtId="165" fontId="14" fillId="0" borderId="3" xfId="0" applyNumberFormat="1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7" fontId="14" fillId="0" borderId="3" xfId="0" applyNumberFormat="1" applyFont="1" applyBorder="1" applyAlignment="1">
      <alignment horizontal="center"/>
    </xf>
    <xf numFmtId="3" fontId="14" fillId="0" borderId="6" xfId="0" applyNumberFormat="1" applyFont="1" applyBorder="1"/>
    <xf numFmtId="3" fontId="14" fillId="0" borderId="3" xfId="0" applyNumberFormat="1" applyFont="1" applyBorder="1"/>
    <xf numFmtId="164" fontId="11" fillId="0" borderId="3" xfId="0" applyNumberFormat="1" applyFont="1" applyBorder="1"/>
    <xf numFmtId="165" fontId="8" fillId="0" borderId="6" xfId="0" applyNumberFormat="1" applyFont="1" applyBorder="1"/>
    <xf numFmtId="3" fontId="8" fillId="0" borderId="3" xfId="0" applyNumberFormat="1" applyFont="1" applyBorder="1"/>
    <xf numFmtId="165" fontId="13" fillId="0" borderId="6" xfId="0" applyNumberFormat="1" applyFont="1" applyBorder="1" applyAlignment="1">
      <alignment horizontal="center"/>
    </xf>
    <xf numFmtId="17" fontId="7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3" fillId="0" borderId="0" xfId="0" applyFont="1"/>
    <xf numFmtId="9" fontId="9" fillId="0" borderId="3" xfId="0" applyNumberFormat="1" applyFont="1" applyBorder="1"/>
    <xf numFmtId="0" fontId="8" fillId="0" borderId="3" xfId="0" applyFont="1" applyBorder="1"/>
    <xf numFmtId="165" fontId="1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2" fillId="0" borderId="4" xfId="0" applyFont="1" applyBorder="1"/>
    <xf numFmtId="165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5" fontId="6" fillId="0" borderId="6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0" borderId="8" xfId="0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5" fillId="0" borderId="3" xfId="0" applyFont="1" applyBorder="1"/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3" xfId="0" applyFont="1" applyBorder="1"/>
    <xf numFmtId="0" fontId="13" fillId="0" borderId="13" xfId="0" applyFont="1" applyBorder="1"/>
    <xf numFmtId="3" fontId="13" fillId="2" borderId="3" xfId="0" applyNumberFormat="1" applyFont="1" applyFill="1" applyBorder="1"/>
    <xf numFmtId="3" fontId="7" fillId="0" borderId="1" xfId="0" applyNumberFormat="1" applyFont="1" applyBorder="1"/>
    <xf numFmtId="9" fontId="7" fillId="0" borderId="1" xfId="0" applyNumberFormat="1" applyFont="1" applyBorder="1"/>
    <xf numFmtId="165" fontId="8" fillId="3" borderId="6" xfId="0" applyNumberFormat="1" applyFont="1" applyFill="1" applyBorder="1"/>
    <xf numFmtId="165" fontId="8" fillId="3" borderId="7" xfId="0" applyNumberFormat="1" applyFont="1" applyFill="1" applyBorder="1"/>
    <xf numFmtId="165" fontId="8" fillId="3" borderId="8" xfId="0" applyNumberFormat="1" applyFont="1" applyFill="1" applyBorder="1"/>
    <xf numFmtId="14" fontId="8" fillId="3" borderId="6" xfId="0" applyNumberFormat="1" applyFont="1" applyFill="1" applyBorder="1"/>
    <xf numFmtId="14" fontId="8" fillId="3" borderId="7" xfId="0" applyNumberFormat="1" applyFont="1" applyFill="1" applyBorder="1"/>
    <xf numFmtId="14" fontId="8" fillId="3" borderId="8" xfId="0" applyNumberFormat="1" applyFont="1" applyFill="1" applyBorder="1"/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/>
    <xf numFmtId="0" fontId="15" fillId="0" borderId="3" xfId="0" applyFont="1" applyBorder="1" applyAlignment="1">
      <alignment horizontal="center"/>
    </xf>
    <xf numFmtId="17" fontId="15" fillId="0" borderId="3" xfId="0" applyNumberFormat="1" applyFont="1" applyBorder="1" applyAlignment="1">
      <alignment horizontal="center"/>
    </xf>
    <xf numFmtId="3" fontId="15" fillId="0" borderId="6" xfId="0" applyNumberFormat="1" applyFont="1" applyBorder="1"/>
    <xf numFmtId="3" fontId="15" fillId="0" borderId="3" xfId="0" applyNumberFormat="1" applyFont="1" applyBorder="1"/>
    <xf numFmtId="165" fontId="9" fillId="0" borderId="6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 applyAlignment="1">
      <alignment horizontal="center"/>
    </xf>
    <xf numFmtId="17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/>
    <xf numFmtId="3" fontId="9" fillId="0" borderId="3" xfId="0" applyNumberFormat="1" applyFont="1" applyBorder="1"/>
    <xf numFmtId="165" fontId="9" fillId="0" borderId="3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9" fontId="15" fillId="0" borderId="3" xfId="0" applyNumberFormat="1" applyFont="1" applyBorder="1"/>
    <xf numFmtId="0" fontId="9" fillId="0" borderId="8" xfId="0" applyFont="1" applyBorder="1" applyAlignment="1">
      <alignment horizontal="right"/>
    </xf>
    <xf numFmtId="0" fontId="19" fillId="0" borderId="3" xfId="0" applyFont="1" applyBorder="1"/>
    <xf numFmtId="3" fontId="9" fillId="0" borderId="1" xfId="0" applyNumberFormat="1" applyFont="1" applyBorder="1"/>
    <xf numFmtId="9" fontId="9" fillId="0" borderId="10" xfId="0" applyNumberFormat="1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9" fontId="9" fillId="0" borderId="3" xfId="1" applyFont="1" applyBorder="1"/>
    <xf numFmtId="3" fontId="9" fillId="0" borderId="3" xfId="0" applyNumberFormat="1" applyFont="1" applyBorder="1" applyAlignment="1">
      <alignment horizontal="left"/>
    </xf>
    <xf numFmtId="165" fontId="15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9" fontId="15" fillId="0" borderId="3" xfId="1" applyFont="1" applyBorder="1"/>
    <xf numFmtId="3" fontId="15" fillId="0" borderId="3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/>
    <xf numFmtId="0" fontId="0" fillId="0" borderId="0" xfId="0" applyAlignment="1">
      <alignment horizontal="center"/>
    </xf>
    <xf numFmtId="165" fontId="8" fillId="3" borderId="8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14" fontId="8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right"/>
    </xf>
    <xf numFmtId="9" fontId="15" fillId="0" borderId="3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7" fontId="19" fillId="0" borderId="3" xfId="0" applyNumberFormat="1" applyFont="1" applyBorder="1" applyAlignment="1">
      <alignment horizontal="center"/>
    </xf>
    <xf numFmtId="14" fontId="15" fillId="0" borderId="3" xfId="0" applyNumberFormat="1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17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/>
    <xf numFmtId="9" fontId="9" fillId="0" borderId="8" xfId="0" applyNumberFormat="1" applyFont="1" applyBorder="1"/>
    <xf numFmtId="0" fontId="15" fillId="0" borderId="8" xfId="0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6" fillId="0" borderId="6" xfId="0" applyNumberFormat="1" applyFont="1" applyBorder="1"/>
    <xf numFmtId="0" fontId="3" fillId="0" borderId="8" xfId="0" applyFont="1" applyBorder="1"/>
    <xf numFmtId="3" fontId="8" fillId="0" borderId="6" xfId="0" applyNumberFormat="1" applyFont="1" applyBorder="1"/>
    <xf numFmtId="3" fontId="8" fillId="0" borderId="8" xfId="0" applyNumberFormat="1" applyFont="1" applyBorder="1"/>
    <xf numFmtId="0" fontId="0" fillId="0" borderId="8" xfId="0" applyBorder="1"/>
    <xf numFmtId="0" fontId="7" fillId="0" borderId="6" xfId="0" applyFont="1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8" fillId="0" borderId="6" xfId="0" applyNumberFormat="1" applyFont="1" applyBorder="1"/>
    <xf numFmtId="0" fontId="7" fillId="0" borderId="8" xfId="0" applyFont="1" applyBorder="1"/>
    <xf numFmtId="14" fontId="8" fillId="0" borderId="6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3" fontId="8" fillId="0" borderId="0" xfId="0" applyNumberFormat="1" applyFont="1"/>
    <xf numFmtId="3" fontId="8" fillId="0" borderId="7" xfId="0" applyNumberFormat="1" applyFont="1" applyBorder="1"/>
    <xf numFmtId="165" fontId="8" fillId="0" borderId="6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3" fillId="0" borderId="7" xfId="0" applyFont="1" applyBorder="1"/>
    <xf numFmtId="0" fontId="8" fillId="0" borderId="7" xfId="0" applyFont="1" applyBorder="1"/>
    <xf numFmtId="165" fontId="16" fillId="0" borderId="9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8" fillId="0" borderId="8" xfId="0" applyFont="1" applyBorder="1"/>
    <xf numFmtId="3" fontId="8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6" fillId="0" borderId="2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workbookViewId="0">
      <selection activeCell="H57" sqref="H57"/>
    </sheetView>
  </sheetViews>
  <sheetFormatPr defaultRowHeight="12.75" x14ac:dyDescent="0.2"/>
  <cols>
    <col min="1" max="1" width="8.85546875" customWidth="1"/>
    <col min="2" max="2" width="8.42578125" customWidth="1"/>
    <col min="3" max="3" width="14.140625" customWidth="1"/>
    <col min="4" max="4" width="5.5703125" customWidth="1"/>
    <col min="5" max="5" width="6.5703125" customWidth="1"/>
    <col min="6" max="7" width="19.7109375" customWidth="1"/>
    <col min="8" max="9" width="11.7109375" customWidth="1"/>
    <col min="10" max="10" width="10.7109375" customWidth="1"/>
    <col min="11" max="11" width="8" customWidth="1"/>
    <col min="12" max="12" width="7.42578125" customWidth="1"/>
  </cols>
  <sheetData>
    <row r="1" spans="1:12" ht="21.95" customHeight="1" x14ac:dyDescent="0.3">
      <c r="A1" s="178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x14ac:dyDescent="0.2">
      <c r="A2" s="3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9</v>
      </c>
      <c r="K2" s="2" t="s">
        <v>10</v>
      </c>
      <c r="L2" s="36" t="s">
        <v>11</v>
      </c>
    </row>
    <row r="3" spans="1:12" x14ac:dyDescent="0.2">
      <c r="A3" s="37"/>
      <c r="B3" s="38"/>
      <c r="C3" s="8" t="s">
        <v>13</v>
      </c>
      <c r="D3" s="39"/>
      <c r="E3" s="8" t="s">
        <v>14</v>
      </c>
      <c r="F3" s="39"/>
      <c r="G3" s="39"/>
      <c r="H3" s="8" t="s">
        <v>15</v>
      </c>
      <c r="I3" s="8" t="s">
        <v>16</v>
      </c>
      <c r="J3" s="8" t="s">
        <v>17</v>
      </c>
      <c r="K3" s="8" t="s">
        <v>18</v>
      </c>
      <c r="L3" s="40"/>
    </row>
    <row r="4" spans="1:12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</row>
    <row r="5" spans="1:12" ht="15" x14ac:dyDescent="0.2">
      <c r="A5" s="12">
        <v>38124</v>
      </c>
      <c r="B5" s="10">
        <v>4211</v>
      </c>
      <c r="C5" s="10" t="s">
        <v>194</v>
      </c>
      <c r="D5" s="11" t="s">
        <v>22</v>
      </c>
      <c r="E5" s="12" t="s">
        <v>23</v>
      </c>
      <c r="F5" s="10" t="s">
        <v>146</v>
      </c>
      <c r="G5" s="10" t="s">
        <v>195</v>
      </c>
      <c r="H5" s="13">
        <v>50000</v>
      </c>
      <c r="I5" s="14">
        <v>2900</v>
      </c>
      <c r="J5" s="14">
        <v>33900</v>
      </c>
      <c r="K5" s="14">
        <v>36800</v>
      </c>
      <c r="L5" s="15">
        <v>0.74</v>
      </c>
    </row>
    <row r="6" spans="1:12" ht="15" x14ac:dyDescent="0.2">
      <c r="A6" s="12">
        <v>38174</v>
      </c>
      <c r="B6" s="10">
        <v>4261</v>
      </c>
      <c r="C6" s="10" t="s">
        <v>196</v>
      </c>
      <c r="D6" s="11" t="s">
        <v>22</v>
      </c>
      <c r="E6" s="12" t="s">
        <v>23</v>
      </c>
      <c r="F6" s="10" t="s">
        <v>197</v>
      </c>
      <c r="G6" s="10" t="s">
        <v>198</v>
      </c>
      <c r="H6" s="13">
        <v>24000</v>
      </c>
      <c r="I6" s="14">
        <v>1800</v>
      </c>
      <c r="J6" s="14">
        <v>8300</v>
      </c>
      <c r="K6" s="14">
        <v>10100</v>
      </c>
      <c r="L6" s="15">
        <v>0.42</v>
      </c>
    </row>
    <row r="7" spans="1:12" ht="15" x14ac:dyDescent="0.2">
      <c r="A7" s="12">
        <v>38194</v>
      </c>
      <c r="B7" s="10">
        <v>4272</v>
      </c>
      <c r="C7" s="10" t="s">
        <v>199</v>
      </c>
      <c r="D7" s="11" t="s">
        <v>22</v>
      </c>
      <c r="E7" s="12" t="s">
        <v>23</v>
      </c>
      <c r="F7" s="10" t="s">
        <v>200</v>
      </c>
      <c r="G7" s="10" t="s">
        <v>201</v>
      </c>
      <c r="H7" s="13">
        <v>40000</v>
      </c>
      <c r="I7" s="14">
        <v>1700</v>
      </c>
      <c r="J7" s="14">
        <v>30700</v>
      </c>
      <c r="K7" s="14">
        <v>32400</v>
      </c>
      <c r="L7" s="15">
        <v>0.81</v>
      </c>
    </row>
    <row r="8" spans="1:12" ht="15" x14ac:dyDescent="0.2">
      <c r="A8" s="12">
        <v>38234</v>
      </c>
      <c r="B8" s="10">
        <v>4332</v>
      </c>
      <c r="C8" s="10" t="s">
        <v>202</v>
      </c>
      <c r="D8" s="11" t="s">
        <v>22</v>
      </c>
      <c r="E8" s="12" t="s">
        <v>23</v>
      </c>
      <c r="F8" s="10" t="s">
        <v>203</v>
      </c>
      <c r="G8" s="10" t="s">
        <v>204</v>
      </c>
      <c r="H8" s="13">
        <v>36900</v>
      </c>
      <c r="I8" s="14">
        <v>2200</v>
      </c>
      <c r="J8" s="14">
        <v>24200</v>
      </c>
      <c r="K8" s="14">
        <v>26400</v>
      </c>
      <c r="L8" s="15">
        <v>0.72</v>
      </c>
    </row>
    <row r="9" spans="1:12" ht="15" x14ac:dyDescent="0.2">
      <c r="A9" s="12">
        <v>38203</v>
      </c>
      <c r="B9" s="41">
        <v>4296</v>
      </c>
      <c r="C9" s="41" t="s">
        <v>205</v>
      </c>
      <c r="D9" s="42" t="s">
        <v>22</v>
      </c>
      <c r="E9" s="43" t="s">
        <v>23</v>
      </c>
      <c r="F9" s="41" t="s">
        <v>206</v>
      </c>
      <c r="G9" s="41" t="s">
        <v>207</v>
      </c>
      <c r="H9" s="44">
        <v>42500</v>
      </c>
      <c r="I9" s="45">
        <v>2200</v>
      </c>
      <c r="J9" s="45">
        <v>34500</v>
      </c>
      <c r="K9" s="45">
        <v>36700</v>
      </c>
      <c r="L9" s="46">
        <v>0.86</v>
      </c>
    </row>
    <row r="10" spans="1:12" ht="15" x14ac:dyDescent="0.2">
      <c r="A10" s="17" t="s">
        <v>35</v>
      </c>
      <c r="B10" s="24"/>
      <c r="C10" s="10"/>
      <c r="D10" s="11"/>
      <c r="E10" s="12"/>
      <c r="F10" s="10"/>
      <c r="G10" s="10"/>
      <c r="H10" s="13"/>
      <c r="I10" s="14"/>
      <c r="J10" s="14"/>
      <c r="K10" s="14"/>
      <c r="L10" s="15"/>
    </row>
    <row r="11" spans="1:12" ht="15" x14ac:dyDescent="0.2">
      <c r="A11" s="21">
        <v>37958</v>
      </c>
      <c r="B11" s="20">
        <v>4079</v>
      </c>
      <c r="C11" s="10" t="s">
        <v>208</v>
      </c>
      <c r="D11" s="11" t="s">
        <v>22</v>
      </c>
      <c r="E11" s="12" t="s">
        <v>23</v>
      </c>
      <c r="F11" s="10" t="s">
        <v>209</v>
      </c>
      <c r="G11" s="10" t="s">
        <v>210</v>
      </c>
      <c r="H11" s="13">
        <v>33500</v>
      </c>
      <c r="I11" s="14">
        <v>5500</v>
      </c>
      <c r="J11" s="14">
        <v>33900</v>
      </c>
      <c r="K11" s="14">
        <v>39400</v>
      </c>
      <c r="L11" s="15">
        <v>1.19</v>
      </c>
    </row>
    <row r="12" spans="1:12" ht="15" x14ac:dyDescent="0.2">
      <c r="A12" s="19"/>
      <c r="B12" s="10"/>
      <c r="C12" s="10" t="s">
        <v>211</v>
      </c>
      <c r="D12" s="11"/>
      <c r="E12" s="12"/>
      <c r="F12" s="10"/>
      <c r="G12" s="10"/>
      <c r="H12" s="13"/>
      <c r="I12" s="14"/>
      <c r="J12" s="14"/>
      <c r="K12" s="14"/>
      <c r="L12" s="15"/>
    </row>
    <row r="13" spans="1:12" ht="15" x14ac:dyDescent="0.2">
      <c r="A13" s="19">
        <v>37956</v>
      </c>
      <c r="B13" s="10">
        <v>4085</v>
      </c>
      <c r="C13" s="10" t="s">
        <v>212</v>
      </c>
      <c r="D13" s="11" t="s">
        <v>22</v>
      </c>
      <c r="E13" s="12" t="s">
        <v>23</v>
      </c>
      <c r="F13" s="10" t="s">
        <v>213</v>
      </c>
      <c r="G13" s="10" t="s">
        <v>214</v>
      </c>
      <c r="H13" s="13">
        <v>18000</v>
      </c>
      <c r="I13" s="14">
        <v>4000</v>
      </c>
      <c r="J13" s="14">
        <v>12800</v>
      </c>
      <c r="K13" s="14">
        <v>16800</v>
      </c>
      <c r="L13" s="15">
        <v>0.93</v>
      </c>
    </row>
    <row r="14" spans="1:12" ht="15" x14ac:dyDescent="0.2">
      <c r="A14" s="19">
        <v>38103</v>
      </c>
      <c r="B14" s="10">
        <v>4198</v>
      </c>
      <c r="C14" s="10" t="s">
        <v>215</v>
      </c>
      <c r="D14" s="11" t="s">
        <v>22</v>
      </c>
      <c r="E14" s="12" t="s">
        <v>23</v>
      </c>
      <c r="F14" s="10" t="s">
        <v>216</v>
      </c>
      <c r="G14" s="10" t="s">
        <v>107</v>
      </c>
      <c r="H14" s="13">
        <v>25000</v>
      </c>
      <c r="I14" s="14">
        <v>3600</v>
      </c>
      <c r="J14" s="14">
        <v>29600</v>
      </c>
      <c r="K14" s="14">
        <v>33200</v>
      </c>
      <c r="L14" s="15">
        <v>1.33</v>
      </c>
    </row>
    <row r="15" spans="1:12" ht="15" x14ac:dyDescent="0.2">
      <c r="A15" s="19">
        <v>38167</v>
      </c>
      <c r="B15" s="10">
        <v>4249</v>
      </c>
      <c r="C15" s="10" t="s">
        <v>217</v>
      </c>
      <c r="D15" s="11" t="s">
        <v>22</v>
      </c>
      <c r="E15" s="12" t="s">
        <v>23</v>
      </c>
      <c r="F15" s="10" t="s">
        <v>218</v>
      </c>
      <c r="G15" s="10" t="s">
        <v>219</v>
      </c>
      <c r="H15" s="13">
        <v>27500</v>
      </c>
      <c r="I15" s="14">
        <v>2600</v>
      </c>
      <c r="J15" s="14">
        <v>23600</v>
      </c>
      <c r="K15" s="14">
        <v>26200</v>
      </c>
      <c r="L15" s="15">
        <v>0.95</v>
      </c>
    </row>
    <row r="16" spans="1:12" ht="15" x14ac:dyDescent="0.2">
      <c r="A16" s="19">
        <v>38169</v>
      </c>
      <c r="B16" s="22">
        <v>4260</v>
      </c>
      <c r="C16" s="10" t="s">
        <v>36</v>
      </c>
      <c r="D16" s="11" t="s">
        <v>22</v>
      </c>
      <c r="E16" s="12" t="s">
        <v>23</v>
      </c>
      <c r="F16" s="10" t="s">
        <v>220</v>
      </c>
      <c r="G16" s="10" t="s">
        <v>221</v>
      </c>
      <c r="H16" s="13">
        <v>14500</v>
      </c>
      <c r="I16" s="14">
        <v>3800</v>
      </c>
      <c r="J16" s="14">
        <v>12400</v>
      </c>
      <c r="K16" s="14">
        <v>16200</v>
      </c>
      <c r="L16" s="15">
        <v>1.1200000000000001</v>
      </c>
    </row>
    <row r="17" spans="1:22" ht="15" x14ac:dyDescent="0.2">
      <c r="A17" s="19"/>
      <c r="B17" s="10"/>
      <c r="C17" s="10" t="s">
        <v>222</v>
      </c>
      <c r="D17" s="11"/>
      <c r="E17" s="12"/>
      <c r="F17" s="10"/>
      <c r="G17" s="10"/>
      <c r="H17" s="13"/>
      <c r="I17" s="14"/>
      <c r="J17" s="14"/>
      <c r="K17" s="14"/>
      <c r="L17" s="15"/>
    </row>
    <row r="18" spans="1:22" ht="15" x14ac:dyDescent="0.2">
      <c r="A18" s="17" t="s">
        <v>52</v>
      </c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</row>
    <row r="19" spans="1:22" ht="15" x14ac:dyDescent="0.2">
      <c r="A19" s="25">
        <v>37958</v>
      </c>
      <c r="B19" s="20">
        <v>4096</v>
      </c>
      <c r="C19" s="10" t="s">
        <v>223</v>
      </c>
      <c r="D19" s="11" t="s">
        <v>224</v>
      </c>
      <c r="E19" s="12" t="s">
        <v>23</v>
      </c>
      <c r="F19" s="10" t="s">
        <v>225</v>
      </c>
      <c r="G19" s="10" t="s">
        <v>226</v>
      </c>
      <c r="H19" s="13">
        <v>35000</v>
      </c>
      <c r="I19" s="14">
        <v>4500</v>
      </c>
      <c r="J19" s="14">
        <v>22700</v>
      </c>
      <c r="K19" s="14">
        <v>27200</v>
      </c>
      <c r="L19" s="15">
        <v>0.78</v>
      </c>
    </row>
    <row r="20" spans="1:22" ht="15" x14ac:dyDescent="0.2">
      <c r="A20" s="12">
        <v>38021</v>
      </c>
      <c r="B20" s="10">
        <v>4148</v>
      </c>
      <c r="C20" s="10" t="s">
        <v>227</v>
      </c>
      <c r="D20" s="11" t="s">
        <v>22</v>
      </c>
      <c r="E20" s="12" t="s">
        <v>23</v>
      </c>
      <c r="F20" s="10" t="s">
        <v>228</v>
      </c>
      <c r="G20" s="10" t="s">
        <v>229</v>
      </c>
      <c r="H20" s="13">
        <v>13000</v>
      </c>
      <c r="I20" s="14">
        <v>2500</v>
      </c>
      <c r="J20" s="14">
        <v>9900</v>
      </c>
      <c r="K20" s="14">
        <v>12400</v>
      </c>
      <c r="L20" s="15">
        <v>0.95</v>
      </c>
    </row>
    <row r="21" spans="1:22" ht="15" x14ac:dyDescent="0.2">
      <c r="A21" s="12">
        <v>38476</v>
      </c>
      <c r="B21" s="10">
        <v>4188</v>
      </c>
      <c r="C21" s="10" t="s">
        <v>56</v>
      </c>
      <c r="D21" s="11" t="s">
        <v>22</v>
      </c>
      <c r="E21" s="12" t="s">
        <v>23</v>
      </c>
      <c r="F21" s="10" t="s">
        <v>230</v>
      </c>
      <c r="G21" s="10" t="s">
        <v>231</v>
      </c>
      <c r="H21" s="13">
        <v>25000</v>
      </c>
      <c r="I21" s="14">
        <v>2000</v>
      </c>
      <c r="J21" s="14">
        <v>21200</v>
      </c>
      <c r="K21" s="14">
        <v>23200</v>
      </c>
      <c r="L21" s="15">
        <v>0.93</v>
      </c>
    </row>
    <row r="22" spans="1:22" ht="15" x14ac:dyDescent="0.2">
      <c r="A22" s="26" t="s">
        <v>61</v>
      </c>
      <c r="B22" s="10"/>
      <c r="C22" s="10"/>
      <c r="D22" s="11"/>
      <c r="E22" s="12"/>
      <c r="F22" s="10"/>
      <c r="G22" s="10"/>
      <c r="H22" s="13"/>
      <c r="I22" s="14"/>
      <c r="J22" s="14"/>
      <c r="K22" s="14"/>
      <c r="L22" s="15"/>
    </row>
    <row r="23" spans="1:22" ht="15" x14ac:dyDescent="0.2">
      <c r="A23" s="12">
        <v>37926</v>
      </c>
      <c r="B23" s="10">
        <v>4075</v>
      </c>
      <c r="C23" s="10" t="s">
        <v>232</v>
      </c>
      <c r="D23" s="11" t="s">
        <v>22</v>
      </c>
      <c r="E23" s="12" t="s">
        <v>23</v>
      </c>
      <c r="F23" s="10" t="s">
        <v>233</v>
      </c>
      <c r="G23" s="10" t="s">
        <v>234</v>
      </c>
      <c r="H23" s="13">
        <v>68750</v>
      </c>
      <c r="I23" s="14">
        <v>10000</v>
      </c>
      <c r="J23" s="14">
        <v>56000</v>
      </c>
      <c r="K23" s="14">
        <v>66000</v>
      </c>
      <c r="L23" s="15">
        <v>0.96</v>
      </c>
    </row>
    <row r="24" spans="1:22" ht="15" x14ac:dyDescent="0.2">
      <c r="A24" s="12">
        <v>38081</v>
      </c>
      <c r="B24" s="10">
        <v>4181</v>
      </c>
      <c r="C24" s="10" t="s">
        <v>235</v>
      </c>
      <c r="D24" s="11" t="s">
        <v>22</v>
      </c>
      <c r="E24" s="12" t="s">
        <v>23</v>
      </c>
      <c r="F24" s="10" t="s">
        <v>236</v>
      </c>
      <c r="G24" s="10" t="s">
        <v>237</v>
      </c>
      <c r="H24" s="13">
        <v>75000</v>
      </c>
      <c r="I24" s="14">
        <v>14500</v>
      </c>
      <c r="J24" s="14">
        <v>16200</v>
      </c>
      <c r="K24" s="14">
        <v>30700</v>
      </c>
      <c r="L24" s="15">
        <v>0.41</v>
      </c>
    </row>
    <row r="25" spans="1:22" ht="15" x14ac:dyDescent="0.2">
      <c r="A25" s="12">
        <v>38072</v>
      </c>
      <c r="B25" s="10">
        <v>4167</v>
      </c>
      <c r="C25" s="10" t="s">
        <v>238</v>
      </c>
      <c r="D25" s="11" t="s">
        <v>22</v>
      </c>
      <c r="E25" s="12" t="s">
        <v>23</v>
      </c>
      <c r="F25" s="10" t="s">
        <v>239</v>
      </c>
      <c r="G25" s="10" t="s">
        <v>240</v>
      </c>
      <c r="H25" s="13">
        <v>63600</v>
      </c>
      <c r="I25" s="14">
        <v>5000</v>
      </c>
      <c r="J25" s="14">
        <v>39300</v>
      </c>
      <c r="K25" s="14">
        <v>44300</v>
      </c>
      <c r="L25" s="15">
        <v>0.7</v>
      </c>
    </row>
    <row r="26" spans="1:22" ht="15" x14ac:dyDescent="0.2">
      <c r="A26" s="12">
        <v>38050</v>
      </c>
      <c r="B26" s="10">
        <v>4172</v>
      </c>
      <c r="C26" s="10" t="s">
        <v>241</v>
      </c>
      <c r="D26" s="11" t="s">
        <v>22</v>
      </c>
      <c r="E26" s="12" t="s">
        <v>23</v>
      </c>
      <c r="F26" s="10" t="s">
        <v>242</v>
      </c>
      <c r="G26" s="10" t="s">
        <v>243</v>
      </c>
      <c r="H26" s="13">
        <v>30000</v>
      </c>
      <c r="I26" s="14">
        <v>5600</v>
      </c>
      <c r="J26" s="14">
        <v>22900</v>
      </c>
      <c r="K26" s="14">
        <v>28500</v>
      </c>
      <c r="L26" s="15">
        <v>0.95</v>
      </c>
    </row>
    <row r="27" spans="1:22" ht="15" x14ac:dyDescent="0.2">
      <c r="A27" s="12">
        <v>38091</v>
      </c>
      <c r="B27" s="10">
        <v>4208</v>
      </c>
      <c r="C27" s="10" t="s">
        <v>244</v>
      </c>
      <c r="D27" s="11" t="s">
        <v>22</v>
      </c>
      <c r="E27" s="12" t="s">
        <v>23</v>
      </c>
      <c r="F27" s="10" t="s">
        <v>245</v>
      </c>
      <c r="G27" s="10" t="s">
        <v>246</v>
      </c>
      <c r="H27" s="13">
        <v>56000</v>
      </c>
      <c r="I27" s="14">
        <v>5000</v>
      </c>
      <c r="J27" s="14">
        <v>41600</v>
      </c>
      <c r="K27" s="14">
        <v>46600</v>
      </c>
      <c r="L27" s="15">
        <v>0.85</v>
      </c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38134</v>
      </c>
      <c r="B28" s="10">
        <v>4218</v>
      </c>
      <c r="C28" s="10" t="s">
        <v>247</v>
      </c>
      <c r="D28" s="11" t="s">
        <v>22</v>
      </c>
      <c r="E28" s="12" t="s">
        <v>23</v>
      </c>
      <c r="F28" s="10" t="s">
        <v>248</v>
      </c>
      <c r="G28" s="10" t="s">
        <v>249</v>
      </c>
      <c r="H28" s="13">
        <v>34000</v>
      </c>
      <c r="I28" s="14">
        <v>5000</v>
      </c>
      <c r="J28" s="14">
        <v>24600</v>
      </c>
      <c r="K28" s="14">
        <v>26400</v>
      </c>
      <c r="L28" s="15">
        <v>0.78</v>
      </c>
    </row>
    <row r="29" spans="1:22" ht="15" x14ac:dyDescent="0.2">
      <c r="A29" s="12">
        <v>38133</v>
      </c>
      <c r="B29" s="10">
        <v>4217</v>
      </c>
      <c r="C29" s="10" t="s">
        <v>250</v>
      </c>
      <c r="D29" s="11" t="s">
        <v>22</v>
      </c>
      <c r="E29" s="12" t="s">
        <v>23</v>
      </c>
      <c r="F29" s="10" t="s">
        <v>251</v>
      </c>
      <c r="G29" s="10" t="s">
        <v>252</v>
      </c>
      <c r="H29" s="13">
        <v>47000</v>
      </c>
      <c r="I29" s="14">
        <v>5000</v>
      </c>
      <c r="J29" s="14">
        <v>36700</v>
      </c>
      <c r="K29" s="14">
        <v>41700</v>
      </c>
      <c r="L29" s="15">
        <v>0.89</v>
      </c>
    </row>
    <row r="30" spans="1:22" ht="15" x14ac:dyDescent="0.2">
      <c r="A30" s="12">
        <v>38142</v>
      </c>
      <c r="B30" s="10">
        <v>4242</v>
      </c>
      <c r="C30" s="10" t="s">
        <v>253</v>
      </c>
      <c r="D30" s="11" t="s">
        <v>22</v>
      </c>
      <c r="E30" s="12" t="s">
        <v>23</v>
      </c>
      <c r="F30" s="10" t="s">
        <v>171</v>
      </c>
      <c r="G30" s="10" t="s">
        <v>254</v>
      </c>
      <c r="H30" s="13">
        <v>3500</v>
      </c>
      <c r="I30" s="14">
        <v>2500</v>
      </c>
      <c r="J30" s="14"/>
      <c r="K30" s="14">
        <v>2500</v>
      </c>
      <c r="L30" s="15">
        <v>0.72</v>
      </c>
    </row>
    <row r="31" spans="1:22" ht="15" x14ac:dyDescent="0.2">
      <c r="A31" s="12">
        <v>38194</v>
      </c>
      <c r="B31" s="10">
        <v>4271</v>
      </c>
      <c r="C31" s="10" t="s">
        <v>255</v>
      </c>
      <c r="D31" s="11" t="s">
        <v>22</v>
      </c>
      <c r="E31" s="12" t="s">
        <v>23</v>
      </c>
      <c r="F31" s="10" t="s">
        <v>256</v>
      </c>
      <c r="G31" s="10" t="s">
        <v>257</v>
      </c>
      <c r="H31" s="13">
        <v>46000</v>
      </c>
      <c r="I31" s="14">
        <v>5000</v>
      </c>
      <c r="J31" s="14">
        <v>32900</v>
      </c>
      <c r="K31" s="14">
        <v>37900</v>
      </c>
      <c r="L31" s="15">
        <v>0.83</v>
      </c>
    </row>
    <row r="32" spans="1:22" ht="15" x14ac:dyDescent="0.2">
      <c r="A32" s="12">
        <v>38172</v>
      </c>
      <c r="B32" s="10">
        <v>4267</v>
      </c>
      <c r="C32" s="10" t="s">
        <v>258</v>
      </c>
      <c r="D32" s="11" t="s">
        <v>22</v>
      </c>
      <c r="E32" s="12" t="s">
        <v>23</v>
      </c>
      <c r="F32" s="10" t="s">
        <v>259</v>
      </c>
      <c r="G32" s="10" t="s">
        <v>180</v>
      </c>
      <c r="H32" s="13">
        <v>7400</v>
      </c>
      <c r="I32" s="14">
        <v>2000</v>
      </c>
      <c r="J32" s="14"/>
      <c r="K32" s="14">
        <v>2000</v>
      </c>
      <c r="L32" s="15">
        <v>0.27</v>
      </c>
    </row>
    <row r="33" spans="1:12" ht="15" x14ac:dyDescent="0.2">
      <c r="A33" s="12">
        <v>38172</v>
      </c>
      <c r="B33" s="10">
        <v>4278</v>
      </c>
      <c r="C33" s="10" t="s">
        <v>72</v>
      </c>
      <c r="D33" s="11" t="s">
        <v>22</v>
      </c>
      <c r="E33" s="12" t="s">
        <v>23</v>
      </c>
      <c r="F33" s="10" t="s">
        <v>73</v>
      </c>
      <c r="G33" s="10" t="s">
        <v>180</v>
      </c>
      <c r="H33" s="13">
        <v>8500</v>
      </c>
      <c r="I33" s="14">
        <v>6200</v>
      </c>
      <c r="J33" s="14"/>
      <c r="K33" s="14">
        <v>6200</v>
      </c>
      <c r="L33" s="15">
        <v>0.73</v>
      </c>
    </row>
    <row r="34" spans="1:12" ht="15" x14ac:dyDescent="0.2">
      <c r="A34" s="12">
        <v>38172</v>
      </c>
      <c r="B34" s="10">
        <v>4282</v>
      </c>
      <c r="C34" s="10" t="s">
        <v>260</v>
      </c>
      <c r="D34" s="11" t="s">
        <v>22</v>
      </c>
      <c r="E34" s="12" t="s">
        <v>23</v>
      </c>
      <c r="F34" s="10" t="s">
        <v>261</v>
      </c>
      <c r="G34" s="10" t="s">
        <v>262</v>
      </c>
      <c r="H34" s="13">
        <v>39000</v>
      </c>
      <c r="I34" s="14">
        <v>6900</v>
      </c>
      <c r="J34" s="14">
        <v>30400</v>
      </c>
      <c r="K34" s="14">
        <v>37300</v>
      </c>
      <c r="L34" s="15">
        <v>0.96</v>
      </c>
    </row>
    <row r="35" spans="1:12" ht="15" x14ac:dyDescent="0.2">
      <c r="A35" s="12">
        <v>38172</v>
      </c>
      <c r="B35" s="10">
        <v>4284</v>
      </c>
      <c r="C35" s="10" t="s">
        <v>263</v>
      </c>
      <c r="D35" s="11" t="s">
        <v>22</v>
      </c>
      <c r="E35" s="12" t="s">
        <v>23</v>
      </c>
      <c r="F35" s="10" t="s">
        <v>264</v>
      </c>
      <c r="G35" s="10" t="s">
        <v>265</v>
      </c>
      <c r="H35" s="13">
        <v>69900</v>
      </c>
      <c r="I35" s="14">
        <v>5800</v>
      </c>
      <c r="J35" s="14">
        <v>52700</v>
      </c>
      <c r="K35" s="14">
        <v>58500</v>
      </c>
      <c r="L35" s="15">
        <v>0.84</v>
      </c>
    </row>
    <row r="36" spans="1:12" ht="15" x14ac:dyDescent="0.2">
      <c r="A36" s="12">
        <v>38223</v>
      </c>
      <c r="B36" s="10">
        <v>4305</v>
      </c>
      <c r="C36" s="10" t="s">
        <v>266</v>
      </c>
      <c r="D36" s="11" t="s">
        <v>22</v>
      </c>
      <c r="E36" s="12" t="s">
        <v>23</v>
      </c>
      <c r="F36" s="10" t="s">
        <v>171</v>
      </c>
      <c r="G36" s="10" t="s">
        <v>267</v>
      </c>
      <c r="H36" s="13">
        <v>6000</v>
      </c>
      <c r="I36" s="14">
        <v>6000</v>
      </c>
      <c r="J36" s="14"/>
      <c r="K36" s="14">
        <v>6000</v>
      </c>
      <c r="L36" s="15">
        <v>1</v>
      </c>
    </row>
    <row r="37" spans="1:12" ht="15" x14ac:dyDescent="0.2">
      <c r="A37" s="12">
        <v>38234</v>
      </c>
      <c r="B37" s="10">
        <v>4312</v>
      </c>
      <c r="C37" s="10" t="s">
        <v>268</v>
      </c>
      <c r="D37" s="11" t="s">
        <v>22</v>
      </c>
      <c r="E37" s="12" t="s">
        <v>23</v>
      </c>
      <c r="F37" s="10" t="s">
        <v>269</v>
      </c>
      <c r="G37" s="10" t="s">
        <v>270</v>
      </c>
      <c r="H37" s="13">
        <v>125000</v>
      </c>
      <c r="I37" s="14">
        <v>10000</v>
      </c>
      <c r="J37" s="14">
        <v>62000</v>
      </c>
      <c r="K37" s="14">
        <v>72000</v>
      </c>
      <c r="L37" s="15"/>
    </row>
    <row r="38" spans="1:12" ht="15" x14ac:dyDescent="0.2">
      <c r="A38" s="12">
        <v>38240</v>
      </c>
      <c r="B38" s="10">
        <v>4313</v>
      </c>
      <c r="C38" s="10" t="s">
        <v>271</v>
      </c>
      <c r="D38" s="11" t="s">
        <v>22</v>
      </c>
      <c r="E38" s="12" t="s">
        <v>23</v>
      </c>
      <c r="F38" s="10" t="s">
        <v>267</v>
      </c>
      <c r="G38" s="10" t="s">
        <v>272</v>
      </c>
      <c r="H38" s="13">
        <v>79900</v>
      </c>
      <c r="I38" s="14">
        <v>5000</v>
      </c>
      <c r="J38" s="14">
        <v>58200</v>
      </c>
      <c r="K38" s="14">
        <v>63200</v>
      </c>
      <c r="L38" s="15">
        <v>0.79</v>
      </c>
    </row>
    <row r="39" spans="1:12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</row>
    <row r="40" spans="1:12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273</v>
      </c>
      <c r="K40" s="183"/>
      <c r="L40" s="15"/>
    </row>
    <row r="41" spans="1:12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2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2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2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2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2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2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2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4">
    <mergeCell ref="A1:L1"/>
    <mergeCell ref="A4:B4"/>
    <mergeCell ref="J40:K40"/>
    <mergeCell ref="H40:I40"/>
  </mergeCells>
  <phoneticPr fontId="1" type="noConversion"/>
  <pageMargins left="0" right="0" top="0" bottom="0" header="0.5" footer="0.5"/>
  <pageSetup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5"/>
  <sheetViews>
    <sheetView topLeftCell="A25" workbookViewId="0">
      <selection activeCell="C38" sqref="C38"/>
    </sheetView>
  </sheetViews>
  <sheetFormatPr defaultRowHeight="12.75" x14ac:dyDescent="0.2"/>
  <cols>
    <col min="1" max="1" width="9.85546875" customWidth="1"/>
    <col min="2" max="2" width="6.140625" customWidth="1"/>
    <col min="3" max="3" width="13.7109375" customWidth="1"/>
    <col min="4" max="4" width="5.28515625" customWidth="1"/>
    <col min="5" max="5" width="6.42578125" customWidth="1"/>
    <col min="6" max="6" width="20.7109375" customWidth="1"/>
    <col min="7" max="7" width="19.42578125" customWidth="1"/>
    <col min="8" max="8" width="10.28515625" customWidth="1"/>
    <col min="9" max="9" width="8.42578125" customWidth="1"/>
    <col min="10" max="10" width="9.85546875" customWidth="1"/>
    <col min="11" max="11" width="10.28515625" customWidth="1"/>
    <col min="12" max="12" width="7" customWidth="1"/>
    <col min="13" max="13" width="7.28515625" customWidth="1"/>
  </cols>
  <sheetData>
    <row r="1" spans="1:13" ht="21.95" customHeight="1" x14ac:dyDescent="0.3">
      <c r="A1" s="187" t="s">
        <v>565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56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56" t="s">
        <v>451</v>
      </c>
    </row>
    <row r="4" spans="1:13" ht="15.75" x14ac:dyDescent="0.25">
      <c r="A4" s="198" t="s">
        <v>20</v>
      </c>
      <c r="B4" s="199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60">
        <v>41222</v>
      </c>
      <c r="B5" s="61">
        <v>6171</v>
      </c>
      <c r="C5" s="61" t="s">
        <v>571</v>
      </c>
      <c r="D5" s="62" t="s">
        <v>22</v>
      </c>
      <c r="E5" s="63" t="s">
        <v>23</v>
      </c>
      <c r="F5" s="61" t="s">
        <v>572</v>
      </c>
      <c r="G5" s="61" t="s">
        <v>573</v>
      </c>
      <c r="H5" s="64">
        <v>3000</v>
      </c>
      <c r="I5" s="65">
        <v>4700</v>
      </c>
      <c r="J5" s="65">
        <v>2500</v>
      </c>
      <c r="K5" s="65">
        <f>I5+J5</f>
        <v>7200</v>
      </c>
      <c r="L5" s="67">
        <f>K5/H5</f>
        <v>2.4</v>
      </c>
      <c r="M5" s="49"/>
    </row>
    <row r="6" spans="1:13" ht="15" x14ac:dyDescent="0.2">
      <c r="A6" s="60">
        <v>41253</v>
      </c>
      <c r="B6" s="61">
        <v>6233</v>
      </c>
      <c r="C6" s="61" t="s">
        <v>523</v>
      </c>
      <c r="D6" s="62" t="s">
        <v>22</v>
      </c>
      <c r="E6" s="63" t="s">
        <v>23</v>
      </c>
      <c r="F6" s="61" t="s">
        <v>525</v>
      </c>
      <c r="G6" s="61" t="s">
        <v>586</v>
      </c>
      <c r="H6" s="64">
        <v>44000</v>
      </c>
      <c r="I6" s="65">
        <v>3800</v>
      </c>
      <c r="J6" s="65">
        <v>50400</v>
      </c>
      <c r="K6" s="65">
        <f t="shared" ref="K6:K36" si="0">I6+J6</f>
        <v>54200</v>
      </c>
      <c r="L6" s="67">
        <f t="shared" ref="L6:L64" si="1">K6/H6</f>
        <v>1.2318181818181819</v>
      </c>
      <c r="M6" s="68" t="s">
        <v>287</v>
      </c>
    </row>
    <row r="7" spans="1:13" ht="15" x14ac:dyDescent="0.2">
      <c r="A7" s="55">
        <v>41425</v>
      </c>
      <c r="B7" s="10">
        <v>6300</v>
      </c>
      <c r="C7" s="10" t="s">
        <v>612</v>
      </c>
      <c r="D7" s="11" t="s">
        <v>22</v>
      </c>
      <c r="E7" s="12" t="s">
        <v>23</v>
      </c>
      <c r="F7" s="10" t="s">
        <v>518</v>
      </c>
      <c r="G7" s="10" t="s">
        <v>435</v>
      </c>
      <c r="H7" s="13">
        <v>5500</v>
      </c>
      <c r="I7" s="14">
        <v>2300</v>
      </c>
      <c r="J7" s="14"/>
      <c r="K7" s="14">
        <f t="shared" si="0"/>
        <v>2300</v>
      </c>
      <c r="L7" s="15">
        <f t="shared" si="1"/>
        <v>0.41818181818181815</v>
      </c>
      <c r="M7" s="49"/>
    </row>
    <row r="8" spans="1:13" ht="15" x14ac:dyDescent="0.2">
      <c r="A8" s="60"/>
      <c r="B8" s="61"/>
      <c r="C8" s="61"/>
      <c r="D8" s="62"/>
      <c r="E8" s="63"/>
      <c r="F8" s="61"/>
      <c r="G8" s="61"/>
      <c r="H8" s="64"/>
      <c r="I8" s="65"/>
      <c r="J8" s="65"/>
      <c r="K8" s="65"/>
      <c r="L8" s="67"/>
      <c r="M8" s="72"/>
    </row>
    <row r="9" spans="1:13" ht="15.75" x14ac:dyDescent="0.25">
      <c r="A9" s="85"/>
      <c r="B9" s="16"/>
      <c r="C9" s="10"/>
      <c r="D9" s="11"/>
      <c r="E9" s="12"/>
      <c r="F9" s="10"/>
      <c r="G9" s="10"/>
      <c r="H9" s="13"/>
      <c r="I9" s="14"/>
      <c r="J9" s="14"/>
      <c r="K9" s="65"/>
      <c r="L9" s="67"/>
      <c r="M9" s="49"/>
    </row>
    <row r="10" spans="1:13" ht="15" x14ac:dyDescent="0.2">
      <c r="A10" s="60"/>
      <c r="B10" s="66"/>
      <c r="C10" s="61"/>
      <c r="D10" s="62"/>
      <c r="E10" s="63"/>
      <c r="F10" s="61"/>
      <c r="G10" s="61"/>
      <c r="H10" s="64"/>
      <c r="I10" s="65"/>
      <c r="J10" s="65"/>
      <c r="K10" s="65"/>
      <c r="L10" s="67"/>
      <c r="M10" s="72"/>
    </row>
    <row r="11" spans="1:13" ht="15" x14ac:dyDescent="0.2">
      <c r="A11" s="55"/>
      <c r="B11" s="20"/>
      <c r="C11" s="10"/>
      <c r="D11" s="11"/>
      <c r="E11" s="12"/>
      <c r="F11" s="10"/>
      <c r="G11" s="10"/>
      <c r="H11" s="13"/>
      <c r="I11" s="14"/>
      <c r="J11" s="14"/>
      <c r="K11" s="65"/>
      <c r="L11" s="67"/>
      <c r="M11" s="51"/>
    </row>
    <row r="12" spans="1:13" ht="15" x14ac:dyDescent="0.2">
      <c r="A12" s="55"/>
      <c r="B12" s="10"/>
      <c r="C12" s="10"/>
      <c r="D12" s="11"/>
      <c r="E12" s="12"/>
      <c r="F12" s="10"/>
      <c r="G12" s="10"/>
      <c r="H12" s="13"/>
      <c r="I12" s="14"/>
      <c r="J12" s="14"/>
      <c r="K12" s="65"/>
      <c r="L12" s="67"/>
      <c r="M12" s="49"/>
    </row>
    <row r="13" spans="1:13" ht="15" x14ac:dyDescent="0.2">
      <c r="A13" s="55"/>
      <c r="B13" s="10"/>
      <c r="C13" s="10"/>
      <c r="D13" s="11"/>
      <c r="E13" s="12"/>
      <c r="F13" s="10"/>
      <c r="G13" s="10"/>
      <c r="H13" s="13"/>
      <c r="I13" s="14"/>
      <c r="J13" s="14"/>
      <c r="K13" s="65"/>
      <c r="L13" s="67"/>
      <c r="M13" s="49"/>
    </row>
    <row r="14" spans="1:13" ht="15" x14ac:dyDescent="0.2">
      <c r="A14" s="60"/>
      <c r="B14" s="61"/>
      <c r="C14" s="61"/>
      <c r="D14" s="62"/>
      <c r="E14" s="63"/>
      <c r="F14" s="61"/>
      <c r="G14" s="61"/>
      <c r="H14" s="64"/>
      <c r="I14" s="65"/>
      <c r="J14" s="65"/>
      <c r="K14" s="65"/>
      <c r="L14" s="67"/>
      <c r="M14" s="68"/>
    </row>
    <row r="15" spans="1:13" ht="15.75" x14ac:dyDescent="0.25">
      <c r="A15" s="196" t="s">
        <v>35</v>
      </c>
      <c r="B15" s="184"/>
      <c r="C15" s="10"/>
      <c r="D15" s="11"/>
      <c r="E15" s="12"/>
      <c r="F15" s="10"/>
      <c r="G15" s="10"/>
      <c r="H15" s="13"/>
      <c r="I15" s="14"/>
      <c r="J15" s="14"/>
      <c r="K15" s="65"/>
      <c r="L15" s="67"/>
      <c r="M15" s="49"/>
    </row>
    <row r="16" spans="1:13" ht="15" x14ac:dyDescent="0.2">
      <c r="A16" s="60">
        <v>41184</v>
      </c>
      <c r="B16" s="66">
        <v>6158</v>
      </c>
      <c r="C16" s="61" t="s">
        <v>567</v>
      </c>
      <c r="D16" s="62" t="s">
        <v>22</v>
      </c>
      <c r="E16" s="63" t="s">
        <v>23</v>
      </c>
      <c r="F16" s="61" t="s">
        <v>568</v>
      </c>
      <c r="G16" s="61" t="s">
        <v>569</v>
      </c>
      <c r="H16" s="64">
        <v>32500</v>
      </c>
      <c r="I16" s="65">
        <v>3000</v>
      </c>
      <c r="J16" s="65">
        <v>34100</v>
      </c>
      <c r="K16" s="65">
        <f t="shared" si="0"/>
        <v>37100</v>
      </c>
      <c r="L16" s="67">
        <f t="shared" si="1"/>
        <v>1.1415384615384616</v>
      </c>
      <c r="M16" s="72" t="s">
        <v>287</v>
      </c>
    </row>
    <row r="17" spans="1:22" ht="15" x14ac:dyDescent="0.2">
      <c r="A17" s="55">
        <v>41272</v>
      </c>
      <c r="B17" s="20">
        <v>6230</v>
      </c>
      <c r="C17" s="10" t="s">
        <v>581</v>
      </c>
      <c r="D17" s="11" t="s">
        <v>22</v>
      </c>
      <c r="E17" s="12" t="s">
        <v>23</v>
      </c>
      <c r="F17" s="10" t="s">
        <v>582</v>
      </c>
      <c r="G17" s="10" t="s">
        <v>583</v>
      </c>
      <c r="H17" s="13">
        <v>35000</v>
      </c>
      <c r="I17" s="14">
        <v>3800</v>
      </c>
      <c r="J17" s="14">
        <v>33800</v>
      </c>
      <c r="K17" s="14">
        <f t="shared" si="0"/>
        <v>37600</v>
      </c>
      <c r="L17" s="15">
        <f t="shared" si="1"/>
        <v>1.0742857142857143</v>
      </c>
      <c r="M17" s="51" t="s">
        <v>287</v>
      </c>
    </row>
    <row r="18" spans="1:22" ht="15" x14ac:dyDescent="0.2">
      <c r="A18" s="55">
        <v>41397</v>
      </c>
      <c r="B18" s="10">
        <v>6285</v>
      </c>
      <c r="C18" s="10" t="s">
        <v>314</v>
      </c>
      <c r="D18" s="11" t="s">
        <v>22</v>
      </c>
      <c r="E18" s="12" t="s">
        <v>23</v>
      </c>
      <c r="F18" s="10" t="s">
        <v>134</v>
      </c>
      <c r="G18" s="10" t="s">
        <v>599</v>
      </c>
      <c r="H18" s="13">
        <v>110000</v>
      </c>
      <c r="I18" s="14">
        <v>2500</v>
      </c>
      <c r="J18" s="14">
        <v>73900</v>
      </c>
      <c r="K18" s="14">
        <f t="shared" si="0"/>
        <v>76400</v>
      </c>
      <c r="L18" s="15">
        <f t="shared" si="1"/>
        <v>0.69454545454545458</v>
      </c>
      <c r="M18" s="49" t="s">
        <v>361</v>
      </c>
    </row>
    <row r="19" spans="1:22" ht="15" x14ac:dyDescent="0.2">
      <c r="A19" s="55">
        <v>41408</v>
      </c>
      <c r="B19" s="10">
        <v>6289</v>
      </c>
      <c r="C19" s="10" t="s">
        <v>600</v>
      </c>
      <c r="D19" s="11" t="s">
        <v>22</v>
      </c>
      <c r="E19" s="12" t="s">
        <v>433</v>
      </c>
      <c r="F19" s="10" t="s">
        <v>601</v>
      </c>
      <c r="G19" s="10" t="s">
        <v>602</v>
      </c>
      <c r="H19" s="13">
        <v>50500</v>
      </c>
      <c r="I19" s="14">
        <v>3800</v>
      </c>
      <c r="J19" s="14">
        <v>44500</v>
      </c>
      <c r="K19" s="14">
        <f t="shared" si="0"/>
        <v>48300</v>
      </c>
      <c r="L19" s="15">
        <f t="shared" si="1"/>
        <v>0.9564356435643564</v>
      </c>
      <c r="M19" s="49" t="s">
        <v>287</v>
      </c>
    </row>
    <row r="20" spans="1:22" ht="15" x14ac:dyDescent="0.2">
      <c r="A20" s="60">
        <v>41422</v>
      </c>
      <c r="B20" s="61">
        <v>6299</v>
      </c>
      <c r="C20" s="61" t="s">
        <v>609</v>
      </c>
      <c r="D20" s="62" t="s">
        <v>22</v>
      </c>
      <c r="E20" s="63" t="s">
        <v>23</v>
      </c>
      <c r="F20" s="61" t="s">
        <v>610</v>
      </c>
      <c r="G20" s="61" t="s">
        <v>611</v>
      </c>
      <c r="H20" s="64">
        <v>95000</v>
      </c>
      <c r="I20" s="65">
        <v>9000</v>
      </c>
      <c r="J20" s="65">
        <v>61500</v>
      </c>
      <c r="K20" s="65">
        <f t="shared" si="0"/>
        <v>70500</v>
      </c>
      <c r="L20" s="67">
        <f t="shared" si="1"/>
        <v>0.74210526315789471</v>
      </c>
      <c r="M20" s="68" t="s">
        <v>320</v>
      </c>
    </row>
    <row r="21" spans="1:22" ht="15" x14ac:dyDescent="0.2">
      <c r="A21" s="55">
        <v>41452</v>
      </c>
      <c r="B21" s="10">
        <v>6314</v>
      </c>
      <c r="C21" s="10" t="s">
        <v>618</v>
      </c>
      <c r="D21" s="11" t="s">
        <v>22</v>
      </c>
      <c r="E21" s="12" t="s">
        <v>510</v>
      </c>
      <c r="F21" s="10" t="s">
        <v>619</v>
      </c>
      <c r="G21" s="10" t="s">
        <v>620</v>
      </c>
      <c r="H21" s="13">
        <v>131900</v>
      </c>
      <c r="I21" s="14">
        <v>16600</v>
      </c>
      <c r="J21" s="14">
        <v>73700</v>
      </c>
      <c r="K21" s="14">
        <f t="shared" si="0"/>
        <v>90300</v>
      </c>
      <c r="L21" s="15">
        <f t="shared" si="1"/>
        <v>0.68460955269143287</v>
      </c>
      <c r="M21" s="49" t="s">
        <v>287</v>
      </c>
    </row>
    <row r="22" spans="1:22" ht="15" x14ac:dyDescent="0.2">
      <c r="A22" s="55">
        <v>41515</v>
      </c>
      <c r="B22" s="10">
        <v>6345</v>
      </c>
      <c r="C22" s="10" t="s">
        <v>628</v>
      </c>
      <c r="D22" s="11" t="s">
        <v>22</v>
      </c>
      <c r="E22" s="12" t="s">
        <v>64</v>
      </c>
      <c r="F22" s="10" t="s">
        <v>633</v>
      </c>
      <c r="G22" s="10" t="s">
        <v>629</v>
      </c>
      <c r="H22" s="13">
        <v>11000</v>
      </c>
      <c r="I22" s="14">
        <v>3300</v>
      </c>
      <c r="J22" s="14">
        <v>8400</v>
      </c>
      <c r="K22" s="14">
        <f t="shared" si="0"/>
        <v>11700</v>
      </c>
      <c r="L22" s="15">
        <f t="shared" si="1"/>
        <v>1.0636363636363637</v>
      </c>
      <c r="M22" s="49" t="s">
        <v>630</v>
      </c>
    </row>
    <row r="23" spans="1:22" ht="15" x14ac:dyDescent="0.2">
      <c r="A23" s="55">
        <v>41530</v>
      </c>
      <c r="B23" s="10">
        <v>6355</v>
      </c>
      <c r="C23" s="10" t="s">
        <v>634</v>
      </c>
      <c r="D23" s="11" t="s">
        <v>22</v>
      </c>
      <c r="E23" s="12" t="s">
        <v>23</v>
      </c>
      <c r="F23" s="10" t="s">
        <v>635</v>
      </c>
      <c r="G23" s="10" t="s">
        <v>636</v>
      </c>
      <c r="H23" s="13">
        <v>122500</v>
      </c>
      <c r="I23" s="14">
        <v>6100</v>
      </c>
      <c r="J23" s="14">
        <v>77500</v>
      </c>
      <c r="K23" s="14">
        <f t="shared" si="0"/>
        <v>83600</v>
      </c>
      <c r="L23" s="15">
        <f t="shared" si="1"/>
        <v>0.6824489795918367</v>
      </c>
      <c r="M23" s="49" t="s">
        <v>637</v>
      </c>
    </row>
    <row r="24" spans="1:22" ht="15" x14ac:dyDescent="0.2">
      <c r="A24" s="55"/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  <c r="M24" s="49"/>
    </row>
    <row r="25" spans="1:22" ht="15" x14ac:dyDescent="0.2">
      <c r="A25" s="55"/>
      <c r="B25" s="10"/>
      <c r="C25" s="10"/>
      <c r="D25" s="11"/>
      <c r="E25" s="12"/>
      <c r="F25" s="10"/>
      <c r="G25" s="10"/>
      <c r="H25" s="13"/>
      <c r="I25" s="14"/>
      <c r="J25" s="14"/>
      <c r="K25" s="14"/>
      <c r="L25" s="15"/>
      <c r="M25" s="49"/>
    </row>
    <row r="26" spans="1:22" ht="15" x14ac:dyDescent="0.2">
      <c r="A26" s="60"/>
      <c r="B26" s="61"/>
      <c r="C26" s="61"/>
      <c r="D26" s="62"/>
      <c r="E26" s="63"/>
      <c r="F26" s="61"/>
      <c r="G26" s="61"/>
      <c r="H26" s="64"/>
      <c r="I26" s="65"/>
      <c r="J26" s="65"/>
      <c r="K26" s="65"/>
      <c r="L26" s="67"/>
      <c r="M26" s="68"/>
    </row>
    <row r="27" spans="1:22" ht="15" x14ac:dyDescent="0.2">
      <c r="A27" s="55"/>
      <c r="B27" s="10"/>
      <c r="C27" s="10"/>
      <c r="D27" s="11"/>
      <c r="E27" s="12"/>
      <c r="F27" s="10"/>
      <c r="G27" s="10"/>
      <c r="H27" s="13"/>
      <c r="I27" s="14"/>
      <c r="J27" s="14"/>
      <c r="K27" s="65"/>
      <c r="L27" s="67"/>
      <c r="M27" s="49"/>
    </row>
    <row r="28" spans="1:22" ht="15" x14ac:dyDescent="0.2">
      <c r="A28" s="55"/>
      <c r="B28" s="10"/>
      <c r="C28" s="10"/>
      <c r="D28" s="11"/>
      <c r="E28" s="12"/>
      <c r="F28" s="10"/>
      <c r="G28" s="10"/>
      <c r="H28" s="13"/>
      <c r="I28" s="14"/>
      <c r="J28" s="14"/>
      <c r="K28" s="65"/>
      <c r="L28" s="67"/>
      <c r="M28" s="49"/>
    </row>
    <row r="29" spans="1:22" ht="15" x14ac:dyDescent="0.2">
      <c r="A29" s="60"/>
      <c r="B29" s="61"/>
      <c r="C29" s="61"/>
      <c r="D29" s="62"/>
      <c r="E29" s="63"/>
      <c r="F29" s="61"/>
      <c r="G29" s="61"/>
      <c r="H29" s="64"/>
      <c r="I29" s="65"/>
      <c r="J29" s="65"/>
      <c r="K29" s="65"/>
      <c r="L29" s="67"/>
      <c r="M29" s="70"/>
    </row>
    <row r="30" spans="1:22" ht="15" x14ac:dyDescent="0.2">
      <c r="A30" s="55"/>
      <c r="B30" s="10"/>
      <c r="C30" s="10"/>
      <c r="D30" s="11"/>
      <c r="E30" s="12"/>
      <c r="F30" s="10"/>
      <c r="G30" s="10"/>
      <c r="H30" s="13"/>
      <c r="I30" s="14"/>
      <c r="J30" s="14"/>
      <c r="K30" s="65"/>
      <c r="L30" s="67"/>
      <c r="M30" s="50"/>
    </row>
    <row r="31" spans="1:22" ht="15.75" x14ac:dyDescent="0.25">
      <c r="A31" s="196" t="s">
        <v>52</v>
      </c>
      <c r="B31" s="184"/>
      <c r="C31" s="10"/>
      <c r="D31" s="11"/>
      <c r="E31" s="12"/>
      <c r="F31" s="10"/>
      <c r="G31" s="10"/>
      <c r="H31" s="13"/>
      <c r="I31" s="14"/>
      <c r="J31" s="14"/>
      <c r="K31" s="65"/>
      <c r="L31" s="67"/>
      <c r="M31" s="50"/>
    </row>
    <row r="32" spans="1:22" ht="15" x14ac:dyDescent="0.2">
      <c r="A32" s="60">
        <v>41332</v>
      </c>
      <c r="B32" s="61">
        <v>6243</v>
      </c>
      <c r="C32" s="61" t="s">
        <v>584</v>
      </c>
      <c r="D32" s="62" t="s">
        <v>22</v>
      </c>
      <c r="E32" s="63" t="s">
        <v>23</v>
      </c>
      <c r="F32" s="61" t="s">
        <v>226</v>
      </c>
      <c r="G32" s="61" t="s">
        <v>585</v>
      </c>
      <c r="H32" s="64">
        <v>100000</v>
      </c>
      <c r="I32" s="65">
        <v>9000</v>
      </c>
      <c r="J32" s="65">
        <v>96100</v>
      </c>
      <c r="K32" s="65">
        <f t="shared" si="0"/>
        <v>105100</v>
      </c>
      <c r="L32" s="67">
        <f t="shared" si="1"/>
        <v>1.0509999999999999</v>
      </c>
      <c r="M32" s="70" t="s">
        <v>287</v>
      </c>
      <c r="N32" s="27"/>
      <c r="O32" s="28"/>
      <c r="P32" s="29"/>
      <c r="Q32" s="29"/>
      <c r="R32" s="30"/>
      <c r="S32" s="30"/>
      <c r="T32" s="30"/>
      <c r="U32" s="30"/>
      <c r="V32" s="29"/>
    </row>
    <row r="33" spans="1:22" ht="15" x14ac:dyDescent="0.2">
      <c r="A33" s="55">
        <v>41369</v>
      </c>
      <c r="B33" s="10">
        <v>6263</v>
      </c>
      <c r="C33" s="10" t="s">
        <v>592</v>
      </c>
      <c r="D33" s="11" t="s">
        <v>22</v>
      </c>
      <c r="E33" s="12" t="s">
        <v>23</v>
      </c>
      <c r="F33" s="10" t="s">
        <v>593</v>
      </c>
      <c r="G33" s="10" t="s">
        <v>594</v>
      </c>
      <c r="H33" s="13">
        <v>68500</v>
      </c>
      <c r="I33" s="14">
        <v>7200</v>
      </c>
      <c r="J33" s="14">
        <v>50400</v>
      </c>
      <c r="K33" s="14">
        <f t="shared" si="0"/>
        <v>57600</v>
      </c>
      <c r="L33" s="15">
        <f t="shared" si="1"/>
        <v>0.84087591240875914</v>
      </c>
      <c r="M33" s="50" t="s">
        <v>287</v>
      </c>
      <c r="N33" s="27"/>
      <c r="O33" s="28"/>
      <c r="P33" s="29"/>
      <c r="Q33" s="29"/>
      <c r="R33" s="30"/>
      <c r="S33" s="30"/>
      <c r="T33" s="30"/>
      <c r="U33" s="30"/>
      <c r="V33" s="29"/>
    </row>
    <row r="34" spans="1:22" ht="15" x14ac:dyDescent="0.2">
      <c r="A34" s="60">
        <v>41408</v>
      </c>
      <c r="B34" s="61">
        <v>6290</v>
      </c>
      <c r="C34" s="61" t="s">
        <v>603</v>
      </c>
      <c r="D34" s="62" t="s">
        <v>22</v>
      </c>
      <c r="E34" s="63" t="s">
        <v>23</v>
      </c>
      <c r="F34" s="61" t="s">
        <v>604</v>
      </c>
      <c r="G34" s="61" t="s">
        <v>605</v>
      </c>
      <c r="H34" s="64">
        <v>9000</v>
      </c>
      <c r="I34" s="65">
        <v>4800</v>
      </c>
      <c r="J34" s="65">
        <v>1500</v>
      </c>
      <c r="K34" s="65">
        <f t="shared" si="0"/>
        <v>6300</v>
      </c>
      <c r="L34" s="67">
        <f t="shared" si="1"/>
        <v>0.7</v>
      </c>
      <c r="M34" s="49" t="s">
        <v>606</v>
      </c>
    </row>
    <row r="35" spans="1:22" ht="15" x14ac:dyDescent="0.2">
      <c r="A35" s="55">
        <v>41474</v>
      </c>
      <c r="B35" s="22">
        <v>6323</v>
      </c>
      <c r="C35" s="10" t="s">
        <v>624</v>
      </c>
      <c r="D35" s="11" t="s">
        <v>22</v>
      </c>
      <c r="E35" s="12" t="s">
        <v>23</v>
      </c>
      <c r="F35" s="10" t="s">
        <v>625</v>
      </c>
      <c r="G35" s="10" t="s">
        <v>626</v>
      </c>
      <c r="H35" s="13">
        <v>98000</v>
      </c>
      <c r="I35" s="14">
        <v>22900</v>
      </c>
      <c r="J35" s="14">
        <v>71100</v>
      </c>
      <c r="K35" s="14">
        <f t="shared" si="0"/>
        <v>94000</v>
      </c>
      <c r="L35" s="15">
        <f t="shared" si="1"/>
        <v>0.95918367346938771</v>
      </c>
      <c r="M35" s="49" t="s">
        <v>591</v>
      </c>
    </row>
    <row r="36" spans="1:22" s="71" customFormat="1" ht="15" x14ac:dyDescent="0.2">
      <c r="A36" s="55">
        <v>41477</v>
      </c>
      <c r="B36" s="22">
        <v>6326</v>
      </c>
      <c r="C36" s="10" t="s">
        <v>464</v>
      </c>
      <c r="D36" s="11" t="s">
        <v>22</v>
      </c>
      <c r="E36" s="12" t="s">
        <v>23</v>
      </c>
      <c r="F36" s="10" t="s">
        <v>48</v>
      </c>
      <c r="G36" s="10" t="s">
        <v>627</v>
      </c>
      <c r="H36" s="13">
        <v>159900</v>
      </c>
      <c r="I36" s="14">
        <v>6800</v>
      </c>
      <c r="J36" s="14">
        <v>101400</v>
      </c>
      <c r="K36" s="14">
        <f t="shared" si="0"/>
        <v>108200</v>
      </c>
      <c r="L36" s="15">
        <f t="shared" si="1"/>
        <v>0.67667292057535955</v>
      </c>
      <c r="M36" s="49" t="s">
        <v>287</v>
      </c>
    </row>
    <row r="37" spans="1:22" ht="15" x14ac:dyDescent="0.2">
      <c r="A37" s="55"/>
      <c r="B37" s="22"/>
      <c r="C37" s="10"/>
      <c r="D37" s="11"/>
      <c r="E37" s="12"/>
      <c r="F37" s="10"/>
      <c r="G37" s="10"/>
      <c r="H37" s="13"/>
      <c r="I37" s="14"/>
      <c r="J37" s="14"/>
      <c r="K37" s="65"/>
      <c r="L37" s="67"/>
      <c r="M37" s="49"/>
    </row>
    <row r="38" spans="1:22" ht="15" x14ac:dyDescent="0.2">
      <c r="A38" s="60"/>
      <c r="B38" s="61"/>
      <c r="C38" s="61"/>
      <c r="D38" s="62"/>
      <c r="E38" s="63"/>
      <c r="F38" s="61"/>
      <c r="G38" s="61"/>
      <c r="H38" s="64"/>
      <c r="I38" s="65"/>
      <c r="J38" s="65"/>
      <c r="K38" s="65"/>
      <c r="L38" s="67"/>
      <c r="M38" s="50"/>
    </row>
    <row r="39" spans="1:22" ht="15.75" x14ac:dyDescent="0.25">
      <c r="A39" s="85"/>
      <c r="B39" s="16"/>
      <c r="C39" s="10"/>
      <c r="D39" s="11"/>
      <c r="E39" s="12"/>
      <c r="F39" s="10"/>
      <c r="G39" s="10"/>
      <c r="H39" s="13"/>
      <c r="I39" s="14"/>
      <c r="J39" s="14"/>
      <c r="K39" s="65"/>
      <c r="L39" s="67"/>
      <c r="M39" s="50"/>
    </row>
    <row r="40" spans="1:22" ht="15.75" x14ac:dyDescent="0.25">
      <c r="A40" s="85"/>
      <c r="B40" s="16"/>
      <c r="C40" s="10"/>
      <c r="D40" s="11"/>
      <c r="E40" s="12"/>
      <c r="F40" s="10"/>
      <c r="G40" s="10"/>
      <c r="H40" s="13"/>
      <c r="I40" s="14"/>
      <c r="J40" s="14"/>
      <c r="K40" s="65"/>
      <c r="L40" s="67"/>
      <c r="M40" s="50"/>
    </row>
    <row r="41" spans="1:22" ht="15" x14ac:dyDescent="0.2">
      <c r="A41" s="60"/>
      <c r="B41" s="61"/>
      <c r="C41" s="61"/>
      <c r="D41" s="62"/>
      <c r="E41" s="63"/>
      <c r="F41" s="61"/>
      <c r="G41" s="61"/>
      <c r="H41" s="64"/>
      <c r="I41" s="65"/>
      <c r="J41" s="65"/>
      <c r="K41" s="65"/>
      <c r="L41" s="67"/>
      <c r="M41" s="70"/>
    </row>
    <row r="42" spans="1:22" ht="15.75" x14ac:dyDescent="0.25">
      <c r="A42" s="196" t="s">
        <v>61</v>
      </c>
      <c r="B42" s="184"/>
      <c r="C42" s="10"/>
      <c r="D42" s="11"/>
      <c r="E42" s="12"/>
      <c r="F42" s="10"/>
      <c r="G42" s="10"/>
      <c r="H42" s="13"/>
      <c r="I42" s="14"/>
      <c r="J42" s="14"/>
      <c r="K42" s="14"/>
      <c r="L42" s="67"/>
      <c r="M42" s="50"/>
    </row>
    <row r="43" spans="1:22" ht="15" x14ac:dyDescent="0.2">
      <c r="A43" s="78">
        <v>41208</v>
      </c>
      <c r="B43" s="79">
        <v>6173</v>
      </c>
      <c r="C43" s="79" t="s">
        <v>492</v>
      </c>
      <c r="D43" s="80" t="s">
        <v>22</v>
      </c>
      <c r="E43" s="81" t="s">
        <v>23</v>
      </c>
      <c r="F43" s="79" t="s">
        <v>574</v>
      </c>
      <c r="G43" s="79" t="s">
        <v>575</v>
      </c>
      <c r="H43" s="82">
        <v>21000</v>
      </c>
      <c r="I43" s="83">
        <v>10300</v>
      </c>
      <c r="J43" s="83">
        <v>15300</v>
      </c>
      <c r="K43" s="83">
        <f>+I43+J43</f>
        <v>25600</v>
      </c>
      <c r="L43" s="15">
        <f t="shared" si="1"/>
        <v>1.2190476190476192</v>
      </c>
      <c r="M43" s="84" t="s">
        <v>287</v>
      </c>
    </row>
    <row r="44" spans="1:22" ht="15" x14ac:dyDescent="0.2">
      <c r="A44" s="60">
        <v>41228</v>
      </c>
      <c r="B44" s="61">
        <v>6181</v>
      </c>
      <c r="C44" s="61" t="s">
        <v>268</v>
      </c>
      <c r="D44" s="62" t="s">
        <v>22</v>
      </c>
      <c r="E44" s="63" t="s">
        <v>23</v>
      </c>
      <c r="F44" s="61" t="s">
        <v>576</v>
      </c>
      <c r="G44" s="61" t="s">
        <v>577</v>
      </c>
      <c r="H44" s="64">
        <v>100000</v>
      </c>
      <c r="I44" s="65">
        <v>14800</v>
      </c>
      <c r="J44" s="65">
        <v>86800</v>
      </c>
      <c r="K44" s="65">
        <f t="shared" ref="K44:K64" si="2">+I44+J44</f>
        <v>101600</v>
      </c>
      <c r="L44" s="67">
        <f t="shared" si="1"/>
        <v>1.016</v>
      </c>
      <c r="M44" s="70" t="s">
        <v>394</v>
      </c>
    </row>
    <row r="45" spans="1:22" ht="15" x14ac:dyDescent="0.2">
      <c r="A45" s="55">
        <v>41256</v>
      </c>
      <c r="B45" s="10">
        <v>6194</v>
      </c>
      <c r="C45" s="10" t="s">
        <v>188</v>
      </c>
      <c r="D45" s="11" t="s">
        <v>22</v>
      </c>
      <c r="E45" s="12" t="s">
        <v>64</v>
      </c>
      <c r="F45" s="10" t="s">
        <v>190</v>
      </c>
      <c r="G45" s="10" t="s">
        <v>325</v>
      </c>
      <c r="H45" s="13">
        <v>24000</v>
      </c>
      <c r="I45" s="14">
        <v>10200</v>
      </c>
      <c r="J45" s="14">
        <v>5000</v>
      </c>
      <c r="K45" s="83">
        <f t="shared" si="2"/>
        <v>15200</v>
      </c>
      <c r="L45" s="15">
        <f t="shared" si="1"/>
        <v>0.6333333333333333</v>
      </c>
      <c r="M45" s="50"/>
    </row>
    <row r="46" spans="1:22" ht="15" x14ac:dyDescent="0.2">
      <c r="A46" s="55">
        <v>41295</v>
      </c>
      <c r="B46" s="10">
        <v>6224</v>
      </c>
      <c r="C46" s="10" t="s">
        <v>579</v>
      </c>
      <c r="D46" s="11" t="s">
        <v>22</v>
      </c>
      <c r="E46" s="12" t="s">
        <v>23</v>
      </c>
      <c r="F46" s="10" t="s">
        <v>237</v>
      </c>
      <c r="G46" s="10" t="s">
        <v>580</v>
      </c>
      <c r="H46" s="13">
        <v>20000</v>
      </c>
      <c r="I46" s="14">
        <v>5000</v>
      </c>
      <c r="J46" s="14">
        <v>13800</v>
      </c>
      <c r="K46" s="83">
        <f t="shared" si="2"/>
        <v>18800</v>
      </c>
      <c r="L46" s="15">
        <f t="shared" si="1"/>
        <v>0.94</v>
      </c>
      <c r="M46" s="50" t="s">
        <v>458</v>
      </c>
    </row>
    <row r="47" spans="1:22" ht="15" x14ac:dyDescent="0.2">
      <c r="A47" s="60">
        <v>41318</v>
      </c>
      <c r="B47" s="61">
        <v>6235</v>
      </c>
      <c r="C47" s="61" t="s">
        <v>587</v>
      </c>
      <c r="D47" s="62" t="s">
        <v>22</v>
      </c>
      <c r="E47" s="63" t="s">
        <v>23</v>
      </c>
      <c r="F47" s="61" t="s">
        <v>588</v>
      </c>
      <c r="G47" s="61" t="s">
        <v>589</v>
      </c>
      <c r="H47" s="64">
        <v>60000</v>
      </c>
      <c r="I47" s="65">
        <v>7300</v>
      </c>
      <c r="J47" s="65">
        <v>55800</v>
      </c>
      <c r="K47" s="65">
        <f t="shared" si="2"/>
        <v>63100</v>
      </c>
      <c r="L47" s="67">
        <f t="shared" si="1"/>
        <v>1.0516666666666667</v>
      </c>
      <c r="M47" s="70" t="s">
        <v>287</v>
      </c>
    </row>
    <row r="48" spans="1:22" ht="15" x14ac:dyDescent="0.2">
      <c r="A48" s="55">
        <v>41362</v>
      </c>
      <c r="B48" s="10">
        <v>6261</v>
      </c>
      <c r="C48" s="10" t="s">
        <v>563</v>
      </c>
      <c r="D48" s="11" t="s">
        <v>22</v>
      </c>
      <c r="E48" s="12" t="s">
        <v>23</v>
      </c>
      <c r="F48" s="10" t="s">
        <v>590</v>
      </c>
      <c r="G48" s="10" t="s">
        <v>575</v>
      </c>
      <c r="H48" s="13">
        <v>49000</v>
      </c>
      <c r="I48" s="14">
        <v>7300</v>
      </c>
      <c r="J48" s="14">
        <v>40200</v>
      </c>
      <c r="K48" s="83">
        <f t="shared" si="2"/>
        <v>47500</v>
      </c>
      <c r="L48" s="15">
        <f t="shared" si="1"/>
        <v>0.96938775510204078</v>
      </c>
      <c r="M48" s="50" t="s">
        <v>591</v>
      </c>
    </row>
    <row r="49" spans="1:13" ht="15" x14ac:dyDescent="0.2">
      <c r="A49" s="55">
        <v>41389</v>
      </c>
      <c r="B49" s="10">
        <v>6294</v>
      </c>
      <c r="C49" s="10" t="s">
        <v>356</v>
      </c>
      <c r="D49" s="11" t="s">
        <v>22</v>
      </c>
      <c r="E49" s="12" t="s">
        <v>23</v>
      </c>
      <c r="F49" s="10" t="s">
        <v>607</v>
      </c>
      <c r="G49" s="10" t="s">
        <v>608</v>
      </c>
      <c r="H49" s="13">
        <v>57500</v>
      </c>
      <c r="I49" s="14">
        <v>5000</v>
      </c>
      <c r="J49" s="14">
        <v>38000</v>
      </c>
      <c r="K49" s="83">
        <f t="shared" si="2"/>
        <v>43000</v>
      </c>
      <c r="L49" s="15">
        <f t="shared" si="1"/>
        <v>0.74782608695652175</v>
      </c>
      <c r="M49" s="50" t="s">
        <v>359</v>
      </c>
    </row>
    <row r="50" spans="1:13" ht="15" x14ac:dyDescent="0.2">
      <c r="A50" s="55">
        <v>41417</v>
      </c>
      <c r="B50" s="10">
        <v>6301</v>
      </c>
      <c r="C50" s="10" t="s">
        <v>613</v>
      </c>
      <c r="D50" s="11" t="s">
        <v>22</v>
      </c>
      <c r="E50" s="12" t="s">
        <v>23</v>
      </c>
      <c r="F50" s="10" t="s">
        <v>614</v>
      </c>
      <c r="G50" s="10" t="s">
        <v>74</v>
      </c>
      <c r="H50" s="13">
        <v>7000</v>
      </c>
      <c r="I50" s="14">
        <v>4800</v>
      </c>
      <c r="J50" s="14"/>
      <c r="K50" s="83">
        <f t="shared" si="2"/>
        <v>4800</v>
      </c>
      <c r="L50" s="15">
        <f t="shared" si="1"/>
        <v>0.68571428571428572</v>
      </c>
      <c r="M50" s="50"/>
    </row>
    <row r="51" spans="1:13" ht="15" x14ac:dyDescent="0.2">
      <c r="A51" s="55">
        <v>41438</v>
      </c>
      <c r="B51" s="10">
        <v>6303</v>
      </c>
      <c r="C51" s="10" t="s">
        <v>615</v>
      </c>
      <c r="D51" s="11" t="s">
        <v>22</v>
      </c>
      <c r="E51" s="12" t="s">
        <v>23</v>
      </c>
      <c r="F51" s="10" t="s">
        <v>616</v>
      </c>
      <c r="G51" s="10" t="s">
        <v>617</v>
      </c>
      <c r="H51" s="13">
        <v>76500</v>
      </c>
      <c r="I51" s="14">
        <v>5000</v>
      </c>
      <c r="J51" s="14">
        <v>63300</v>
      </c>
      <c r="K51" s="83">
        <f t="shared" si="2"/>
        <v>68300</v>
      </c>
      <c r="L51" s="15">
        <f t="shared" si="1"/>
        <v>0.89281045751633992</v>
      </c>
      <c r="M51" s="50" t="s">
        <v>364</v>
      </c>
    </row>
    <row r="52" spans="1:13" ht="15" x14ac:dyDescent="0.2">
      <c r="A52" s="55">
        <v>41464</v>
      </c>
      <c r="B52" s="22">
        <v>6322</v>
      </c>
      <c r="C52" s="10" t="s">
        <v>621</v>
      </c>
      <c r="D52" s="11" t="s">
        <v>22</v>
      </c>
      <c r="E52" s="12" t="s">
        <v>23</v>
      </c>
      <c r="F52" s="10" t="s">
        <v>614</v>
      </c>
      <c r="G52" s="10" t="s">
        <v>623</v>
      </c>
      <c r="H52" s="13">
        <v>13000</v>
      </c>
      <c r="I52" s="14">
        <v>5400</v>
      </c>
      <c r="J52" s="14"/>
      <c r="K52" s="83">
        <f t="shared" si="2"/>
        <v>5400</v>
      </c>
      <c r="L52" s="15">
        <f t="shared" si="1"/>
        <v>0.41538461538461541</v>
      </c>
      <c r="M52" s="49"/>
    </row>
    <row r="53" spans="1:13" ht="15" x14ac:dyDescent="0.2">
      <c r="A53" s="55"/>
      <c r="B53" s="22"/>
      <c r="C53" s="10" t="s">
        <v>622</v>
      </c>
      <c r="D53" s="11"/>
      <c r="E53" s="12"/>
      <c r="F53" s="10"/>
      <c r="G53" s="10"/>
      <c r="H53" s="13"/>
      <c r="I53" s="14"/>
      <c r="J53" s="14"/>
      <c r="K53" s="83"/>
      <c r="L53" s="67"/>
      <c r="M53" s="49"/>
    </row>
    <row r="54" spans="1:13" ht="15" x14ac:dyDescent="0.2">
      <c r="A54" s="60">
        <v>41501</v>
      </c>
      <c r="B54" s="61">
        <v>6342</v>
      </c>
      <c r="C54" s="61" t="s">
        <v>371</v>
      </c>
      <c r="D54" s="62" t="s">
        <v>22</v>
      </c>
      <c r="E54" s="63" t="s">
        <v>64</v>
      </c>
      <c r="F54" s="61" t="s">
        <v>330</v>
      </c>
      <c r="G54" s="61" t="s">
        <v>631</v>
      </c>
      <c r="H54" s="64">
        <v>20000</v>
      </c>
      <c r="I54" s="65">
        <v>8100</v>
      </c>
      <c r="J54" s="65">
        <v>24200</v>
      </c>
      <c r="K54" s="65">
        <f t="shared" si="2"/>
        <v>32300</v>
      </c>
      <c r="L54" s="67">
        <f t="shared" si="1"/>
        <v>1.615</v>
      </c>
      <c r="M54" s="50"/>
    </row>
    <row r="55" spans="1:13" ht="15" x14ac:dyDescent="0.2">
      <c r="A55" s="55">
        <v>41523</v>
      </c>
      <c r="B55" s="10">
        <v>6352</v>
      </c>
      <c r="C55" s="10" t="s">
        <v>640</v>
      </c>
      <c r="D55" s="11" t="s">
        <v>22</v>
      </c>
      <c r="E55" s="12" t="s">
        <v>23</v>
      </c>
      <c r="F55" s="10" t="s">
        <v>614</v>
      </c>
      <c r="G55" s="10" t="s">
        <v>577</v>
      </c>
      <c r="H55" s="13">
        <v>6800</v>
      </c>
      <c r="I55" s="14">
        <v>2500</v>
      </c>
      <c r="J55" s="14"/>
      <c r="K55" s="83">
        <f t="shared" si="2"/>
        <v>2500</v>
      </c>
      <c r="L55" s="15">
        <f t="shared" si="1"/>
        <v>0.36764705882352944</v>
      </c>
      <c r="M55" s="50"/>
    </row>
    <row r="56" spans="1:13" ht="15" x14ac:dyDescent="0.2">
      <c r="A56" s="89">
        <v>41523</v>
      </c>
      <c r="B56" s="10">
        <v>6351</v>
      </c>
      <c r="C56" s="10" t="s">
        <v>632</v>
      </c>
      <c r="D56" s="11" t="s">
        <v>22</v>
      </c>
      <c r="E56" s="12" t="s">
        <v>23</v>
      </c>
      <c r="F56" s="10" t="s">
        <v>614</v>
      </c>
      <c r="G56" s="10" t="s">
        <v>178</v>
      </c>
      <c r="H56" s="13">
        <v>8000</v>
      </c>
      <c r="I56" s="14">
        <v>3100</v>
      </c>
      <c r="J56" s="14"/>
      <c r="K56" s="83">
        <f t="shared" si="2"/>
        <v>3100</v>
      </c>
      <c r="L56" s="15">
        <f t="shared" si="1"/>
        <v>0.38750000000000001</v>
      </c>
      <c r="M56" s="70"/>
    </row>
    <row r="57" spans="1:13" ht="15" x14ac:dyDescent="0.2">
      <c r="A57" s="89">
        <v>41522</v>
      </c>
      <c r="B57" s="10">
        <v>6350</v>
      </c>
      <c r="C57" s="10" t="s">
        <v>684</v>
      </c>
      <c r="D57" s="11" t="s">
        <v>22</v>
      </c>
      <c r="E57" s="12" t="s">
        <v>23</v>
      </c>
      <c r="F57" s="10" t="s">
        <v>638</v>
      </c>
      <c r="G57" s="10" t="s">
        <v>639</v>
      </c>
      <c r="H57" s="14">
        <v>6500</v>
      </c>
      <c r="I57" s="14">
        <v>5700</v>
      </c>
      <c r="J57" s="14"/>
      <c r="K57" s="83">
        <v>5700</v>
      </c>
      <c r="L57" s="15">
        <f t="shared" si="1"/>
        <v>0.87692307692307692</v>
      </c>
      <c r="M57" s="50"/>
    </row>
    <row r="58" spans="1:13" ht="15" x14ac:dyDescent="0.2">
      <c r="A58" s="89">
        <v>41542</v>
      </c>
      <c r="B58" s="10">
        <v>6365</v>
      </c>
      <c r="C58" s="10" t="s">
        <v>641</v>
      </c>
      <c r="D58" s="11" t="s">
        <v>22</v>
      </c>
      <c r="E58" s="12" t="s">
        <v>23</v>
      </c>
      <c r="F58" s="10" t="s">
        <v>559</v>
      </c>
      <c r="G58" s="10" t="s">
        <v>642</v>
      </c>
      <c r="H58" s="14">
        <v>47000</v>
      </c>
      <c r="I58" s="14">
        <v>10500</v>
      </c>
      <c r="J58" s="14">
        <v>41000</v>
      </c>
      <c r="K58" s="83">
        <f t="shared" si="2"/>
        <v>51500</v>
      </c>
      <c r="L58" s="15">
        <f t="shared" si="1"/>
        <v>1.0957446808510638</v>
      </c>
      <c r="M58" s="50" t="s">
        <v>591</v>
      </c>
    </row>
    <row r="59" spans="1:13" ht="15.75" x14ac:dyDescent="0.25">
      <c r="A59" s="89"/>
      <c r="B59" s="10"/>
      <c r="C59" s="10"/>
      <c r="D59" s="11"/>
      <c r="E59" s="12"/>
      <c r="F59" s="10"/>
      <c r="G59" s="10"/>
      <c r="H59" s="86"/>
      <c r="I59" s="16"/>
      <c r="J59" s="86"/>
      <c r="K59" s="83"/>
      <c r="L59" s="67"/>
      <c r="M59" s="50"/>
    </row>
    <row r="60" spans="1:13" ht="15.75" x14ac:dyDescent="0.25">
      <c r="A60" s="85"/>
      <c r="B60" s="16"/>
      <c r="C60" s="10"/>
      <c r="D60" s="11"/>
      <c r="E60" s="12"/>
      <c r="F60" s="10"/>
      <c r="G60" s="10"/>
      <c r="H60" s="14"/>
      <c r="I60" s="14"/>
      <c r="J60" s="14"/>
      <c r="K60" s="83"/>
      <c r="L60" s="67"/>
      <c r="M60" s="50"/>
    </row>
    <row r="61" spans="1:13" ht="15" x14ac:dyDescent="0.2">
      <c r="A61" s="87"/>
      <c r="B61" s="61"/>
      <c r="C61" s="61"/>
      <c r="D61" s="62"/>
      <c r="E61" s="63"/>
      <c r="F61" s="61"/>
      <c r="G61" s="61"/>
      <c r="H61" s="65"/>
      <c r="I61" s="65"/>
      <c r="J61" s="65"/>
      <c r="K61" s="83"/>
      <c r="L61" s="67"/>
      <c r="M61" s="70"/>
    </row>
    <row r="62" spans="1:13" ht="15.75" x14ac:dyDescent="0.25">
      <c r="A62" s="88"/>
      <c r="B62" s="10"/>
      <c r="C62" s="10"/>
      <c r="D62" s="11"/>
      <c r="E62" s="12"/>
      <c r="F62" s="10"/>
      <c r="G62" s="10"/>
      <c r="H62" s="86"/>
      <c r="I62" s="16"/>
      <c r="J62" s="86"/>
      <c r="K62" s="83"/>
      <c r="L62" s="67"/>
      <c r="M62" s="50"/>
    </row>
    <row r="63" spans="1:13" ht="15.75" x14ac:dyDescent="0.25">
      <c r="A63" s="196" t="s">
        <v>595</v>
      </c>
      <c r="B63" s="184"/>
      <c r="C63" s="10"/>
      <c r="D63" s="11"/>
      <c r="E63" s="12"/>
      <c r="F63" s="10"/>
      <c r="G63" s="10"/>
      <c r="H63" s="13"/>
      <c r="I63" s="14"/>
      <c r="J63" s="14"/>
      <c r="K63" s="83"/>
      <c r="L63" s="67"/>
      <c r="M63" s="50"/>
    </row>
    <row r="64" spans="1:13" ht="15" x14ac:dyDescent="0.2">
      <c r="A64" s="60">
        <v>41382</v>
      </c>
      <c r="B64" s="61">
        <v>6274</v>
      </c>
      <c r="C64" s="61" t="s">
        <v>596</v>
      </c>
      <c r="D64" s="62" t="s">
        <v>22</v>
      </c>
      <c r="E64" s="63" t="s">
        <v>23</v>
      </c>
      <c r="F64" s="61" t="s">
        <v>597</v>
      </c>
      <c r="G64" s="61" t="s">
        <v>598</v>
      </c>
      <c r="H64" s="64">
        <v>125000</v>
      </c>
      <c r="I64" s="65">
        <v>16500</v>
      </c>
      <c r="J64" s="65">
        <v>66300</v>
      </c>
      <c r="K64" s="65">
        <f t="shared" si="2"/>
        <v>82800</v>
      </c>
      <c r="L64" s="67">
        <f t="shared" si="1"/>
        <v>0.66239999999999999</v>
      </c>
      <c r="M64" s="70" t="s">
        <v>287</v>
      </c>
    </row>
    <row r="65" spans="1:13" ht="15.75" x14ac:dyDescent="0.25">
      <c r="A65" s="12"/>
      <c r="B65" s="10"/>
      <c r="C65" s="10"/>
      <c r="D65" s="11"/>
      <c r="E65" s="12"/>
      <c r="F65" s="10"/>
      <c r="G65" s="10"/>
      <c r="H65" s="195" t="s">
        <v>80</v>
      </c>
      <c r="I65" s="186"/>
      <c r="J65" s="195" t="s">
        <v>566</v>
      </c>
      <c r="K65" s="195"/>
      <c r="L65" s="76"/>
      <c r="M65" s="77"/>
    </row>
  </sheetData>
  <mergeCells count="8">
    <mergeCell ref="A1:M1"/>
    <mergeCell ref="A4:B4"/>
    <mergeCell ref="A63:B63"/>
    <mergeCell ref="H65:I65"/>
    <mergeCell ref="J65:K65"/>
    <mergeCell ref="A15:B15"/>
    <mergeCell ref="A42:B42"/>
    <mergeCell ref="A31:B31"/>
  </mergeCells>
  <pageMargins left="0" right="0" top="0" bottom="0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6"/>
  <sheetViews>
    <sheetView workbookViewId="0">
      <selection activeCell="N19" sqref="N19"/>
    </sheetView>
  </sheetViews>
  <sheetFormatPr defaultRowHeight="12.75" x14ac:dyDescent="0.2"/>
  <cols>
    <col min="1" max="1" width="9.85546875" customWidth="1"/>
    <col min="2" max="2" width="8.7109375" customWidth="1"/>
    <col min="3" max="3" width="13.7109375" customWidth="1"/>
    <col min="4" max="4" width="6" customWidth="1"/>
    <col min="5" max="5" width="5.28515625" customWidth="1"/>
    <col min="6" max="6" width="5.42578125" customWidth="1"/>
    <col min="7" max="7" width="19.28515625" customWidth="1"/>
    <col min="8" max="8" width="20.5703125" customWidth="1"/>
    <col min="9" max="9" width="9.42578125" customWidth="1"/>
    <col min="10" max="10" width="8" customWidth="1"/>
    <col min="11" max="11" width="8.7109375" customWidth="1"/>
    <col min="12" max="12" width="9.140625" customWidth="1"/>
    <col min="13" max="13" width="7.140625" customWidth="1"/>
    <col min="14" max="14" width="7.28515625" customWidth="1"/>
  </cols>
  <sheetData>
    <row r="1" spans="1:14" ht="21.95" customHeight="1" x14ac:dyDescent="0.3">
      <c r="A1" s="187" t="s">
        <v>643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16"/>
    </row>
    <row r="5" spans="1:14" ht="15" x14ac:dyDescent="0.2">
      <c r="A5" s="55">
        <v>41561</v>
      </c>
      <c r="B5" s="10">
        <v>6389</v>
      </c>
      <c r="C5" s="10" t="s">
        <v>648</v>
      </c>
      <c r="D5" s="10">
        <v>417</v>
      </c>
      <c r="E5" s="11" t="s">
        <v>22</v>
      </c>
      <c r="F5" s="12" t="s">
        <v>23</v>
      </c>
      <c r="G5" s="10" t="s">
        <v>649</v>
      </c>
      <c r="H5" s="10" t="s">
        <v>88</v>
      </c>
      <c r="I5" s="13">
        <v>20000</v>
      </c>
      <c r="J5" s="14">
        <v>4400</v>
      </c>
      <c r="K5" s="14">
        <v>19700</v>
      </c>
      <c r="L5" s="14">
        <f t="shared" ref="L5:L11" si="0">J5+K5</f>
        <v>24100</v>
      </c>
      <c r="M5" s="15">
        <f t="shared" ref="M5:M11" si="1">L5/I5</f>
        <v>1.2050000000000001</v>
      </c>
      <c r="N5" s="49" t="s">
        <v>359</v>
      </c>
    </row>
    <row r="6" spans="1:14" ht="15" x14ac:dyDescent="0.2">
      <c r="A6" s="60">
        <v>41589</v>
      </c>
      <c r="B6" s="61">
        <v>6413</v>
      </c>
      <c r="C6" s="61" t="s">
        <v>655</v>
      </c>
      <c r="D6" s="61">
        <v>307</v>
      </c>
      <c r="E6" s="62" t="s">
        <v>105</v>
      </c>
      <c r="F6" s="63" t="s">
        <v>23</v>
      </c>
      <c r="G6" s="61" t="s">
        <v>656</v>
      </c>
      <c r="H6" s="61" t="s">
        <v>657</v>
      </c>
      <c r="I6" s="64">
        <v>15000</v>
      </c>
      <c r="J6" s="65">
        <v>5300</v>
      </c>
      <c r="K6" s="65">
        <v>16500</v>
      </c>
      <c r="L6" s="65">
        <f t="shared" si="0"/>
        <v>21800</v>
      </c>
      <c r="M6" s="67">
        <f t="shared" si="1"/>
        <v>1.4533333333333334</v>
      </c>
      <c r="N6" s="68" t="s">
        <v>683</v>
      </c>
    </row>
    <row r="7" spans="1:14" ht="15" x14ac:dyDescent="0.2">
      <c r="A7" s="60">
        <v>41593</v>
      </c>
      <c r="B7" s="61">
        <v>6434</v>
      </c>
      <c r="C7" s="61" t="s">
        <v>660</v>
      </c>
      <c r="D7" s="61">
        <v>302</v>
      </c>
      <c r="E7" s="62" t="s">
        <v>22</v>
      </c>
      <c r="F7" s="63" t="s">
        <v>23</v>
      </c>
      <c r="G7" s="61" t="s">
        <v>661</v>
      </c>
      <c r="H7" s="61" t="s">
        <v>313</v>
      </c>
      <c r="I7" s="64">
        <v>5000</v>
      </c>
      <c r="J7" s="65">
        <v>4700</v>
      </c>
      <c r="K7" s="65">
        <v>5000</v>
      </c>
      <c r="L7" s="65">
        <f t="shared" si="0"/>
        <v>9700</v>
      </c>
      <c r="M7" s="67">
        <f t="shared" si="1"/>
        <v>1.94</v>
      </c>
      <c r="N7" s="68" t="s">
        <v>361</v>
      </c>
    </row>
    <row r="8" spans="1:14" ht="15" x14ac:dyDescent="0.2">
      <c r="A8" s="60">
        <v>41675</v>
      </c>
      <c r="B8" s="61">
        <v>6454</v>
      </c>
      <c r="C8" s="61" t="s">
        <v>668</v>
      </c>
      <c r="D8" s="61"/>
      <c r="E8" s="62" t="s">
        <v>669</v>
      </c>
      <c r="F8" s="63" t="s">
        <v>23</v>
      </c>
      <c r="G8" s="61" t="s">
        <v>670</v>
      </c>
      <c r="H8" s="61" t="s">
        <v>671</v>
      </c>
      <c r="I8" s="64">
        <v>12360</v>
      </c>
      <c r="J8" s="65">
        <v>13300</v>
      </c>
      <c r="K8" s="65"/>
      <c r="L8" s="65">
        <f t="shared" si="0"/>
        <v>13300</v>
      </c>
      <c r="M8" s="67">
        <f t="shared" si="1"/>
        <v>1.0760517799352751</v>
      </c>
      <c r="N8" s="68"/>
    </row>
    <row r="9" spans="1:14" ht="15" x14ac:dyDescent="0.2">
      <c r="A9" s="55">
        <v>41744</v>
      </c>
      <c r="B9" s="10">
        <v>6482</v>
      </c>
      <c r="C9" s="10" t="s">
        <v>685</v>
      </c>
      <c r="D9" s="10">
        <v>116</v>
      </c>
      <c r="E9" s="11" t="s">
        <v>22</v>
      </c>
      <c r="F9" s="12" t="s">
        <v>23</v>
      </c>
      <c r="G9" s="10" t="s">
        <v>686</v>
      </c>
      <c r="H9" s="10" t="s">
        <v>687</v>
      </c>
      <c r="I9" s="13">
        <v>16100</v>
      </c>
      <c r="J9" s="14">
        <v>4400</v>
      </c>
      <c r="K9" s="14">
        <v>11700</v>
      </c>
      <c r="L9" s="14">
        <f t="shared" si="0"/>
        <v>16100</v>
      </c>
      <c r="M9" s="15">
        <f t="shared" si="1"/>
        <v>1</v>
      </c>
      <c r="N9" s="51" t="s">
        <v>359</v>
      </c>
    </row>
    <row r="10" spans="1:14" ht="15" x14ac:dyDescent="0.2">
      <c r="A10" s="55">
        <v>41823</v>
      </c>
      <c r="B10" s="10">
        <v>6543</v>
      </c>
      <c r="C10" s="10" t="s">
        <v>707</v>
      </c>
      <c r="D10" s="10">
        <v>511</v>
      </c>
      <c r="E10" s="11" t="s">
        <v>105</v>
      </c>
      <c r="F10" s="12" t="s">
        <v>23</v>
      </c>
      <c r="G10" s="10" t="s">
        <v>708</v>
      </c>
      <c r="H10" s="10" t="s">
        <v>658</v>
      </c>
      <c r="I10" s="13">
        <v>11200</v>
      </c>
      <c r="J10" s="14">
        <v>4400</v>
      </c>
      <c r="K10" s="14">
        <v>6800</v>
      </c>
      <c r="L10" s="14">
        <f t="shared" si="0"/>
        <v>11200</v>
      </c>
      <c r="M10" s="15">
        <f t="shared" si="1"/>
        <v>1</v>
      </c>
      <c r="N10" s="51"/>
    </row>
    <row r="11" spans="1:14" ht="15" x14ac:dyDescent="0.2">
      <c r="A11" s="55">
        <v>41879</v>
      </c>
      <c r="B11" s="20">
        <v>6568</v>
      </c>
      <c r="C11" s="10" t="s">
        <v>305</v>
      </c>
      <c r="D11" s="10">
        <v>317</v>
      </c>
      <c r="E11" s="11" t="s">
        <v>22</v>
      </c>
      <c r="F11" s="12" t="s">
        <v>23</v>
      </c>
      <c r="G11" s="10" t="s">
        <v>306</v>
      </c>
      <c r="H11" s="10" t="s">
        <v>715</v>
      </c>
      <c r="I11" s="13">
        <v>57000</v>
      </c>
      <c r="J11" s="14">
        <v>4000</v>
      </c>
      <c r="K11" s="14">
        <v>28800</v>
      </c>
      <c r="L11" s="14">
        <f t="shared" si="0"/>
        <v>32800</v>
      </c>
      <c r="M11" s="15">
        <f t="shared" si="1"/>
        <v>0.57543859649122808</v>
      </c>
      <c r="N11" s="51" t="s">
        <v>287</v>
      </c>
    </row>
    <row r="12" spans="1:14" ht="15" x14ac:dyDescent="0.2">
      <c r="A12" s="55"/>
      <c r="B12" s="20"/>
      <c r="C12" s="10"/>
      <c r="D12" s="10"/>
      <c r="E12" s="11"/>
      <c r="F12" s="12"/>
      <c r="G12" s="10"/>
      <c r="H12" s="10"/>
      <c r="I12" s="13"/>
      <c r="J12" s="14"/>
      <c r="K12" s="14"/>
      <c r="L12" s="65"/>
      <c r="M12" s="67"/>
      <c r="N12" s="51"/>
    </row>
    <row r="13" spans="1:14" ht="15" x14ac:dyDescent="0.2">
      <c r="A13" s="55"/>
      <c r="B13" s="10"/>
      <c r="C13" s="10"/>
      <c r="D13" s="10"/>
      <c r="E13" s="11"/>
      <c r="F13" s="12"/>
      <c r="G13" s="10"/>
      <c r="H13" s="10"/>
      <c r="I13" s="13"/>
      <c r="J13" s="14"/>
      <c r="K13" s="14"/>
      <c r="L13" s="65"/>
      <c r="M13" s="67"/>
      <c r="N13" s="49"/>
    </row>
    <row r="14" spans="1:14" ht="15" x14ac:dyDescent="0.2">
      <c r="A14" s="55"/>
      <c r="B14" s="10"/>
      <c r="C14" s="10"/>
      <c r="D14" s="10"/>
      <c r="E14" s="11"/>
      <c r="F14" s="12"/>
      <c r="G14" s="10"/>
      <c r="H14" s="10"/>
      <c r="I14" s="13"/>
      <c r="J14" s="14"/>
      <c r="K14" s="14"/>
      <c r="L14" s="65"/>
      <c r="M14" s="67"/>
      <c r="N14" s="49"/>
    </row>
    <row r="15" spans="1:14" ht="15" x14ac:dyDescent="0.2">
      <c r="A15" s="60"/>
      <c r="B15" s="61"/>
      <c r="C15" s="61"/>
      <c r="D15" s="61"/>
      <c r="E15" s="62"/>
      <c r="F15" s="63"/>
      <c r="G15" s="61"/>
      <c r="H15" s="61"/>
      <c r="I15" s="64"/>
      <c r="J15" s="65"/>
      <c r="K15" s="65"/>
      <c r="L15" s="65"/>
      <c r="M15" s="67"/>
      <c r="N15" s="68"/>
    </row>
    <row r="16" spans="1:14" ht="15.75" x14ac:dyDescent="0.25">
      <c r="A16" s="196" t="s">
        <v>35</v>
      </c>
      <c r="B16" s="184"/>
      <c r="C16" s="10"/>
      <c r="D16" s="10"/>
      <c r="E16" s="11"/>
      <c r="F16" s="12"/>
      <c r="G16" s="10"/>
      <c r="H16" s="10"/>
      <c r="I16" s="13"/>
      <c r="J16" s="14"/>
      <c r="K16" s="14"/>
      <c r="L16" s="65"/>
      <c r="M16" s="67"/>
      <c r="N16" s="49"/>
    </row>
    <row r="17" spans="1:23" ht="15" x14ac:dyDescent="0.2">
      <c r="A17" s="60">
        <v>41558</v>
      </c>
      <c r="B17" s="66">
        <v>6409</v>
      </c>
      <c r="C17" s="61" t="s">
        <v>650</v>
      </c>
      <c r="D17" s="61">
        <v>216</v>
      </c>
      <c r="E17" s="62" t="s">
        <v>22</v>
      </c>
      <c r="F17" s="63" t="s">
        <v>64</v>
      </c>
      <c r="G17" s="61" t="s">
        <v>651</v>
      </c>
      <c r="H17" s="61" t="s">
        <v>652</v>
      </c>
      <c r="I17" s="64">
        <v>87000</v>
      </c>
      <c r="J17" s="65">
        <v>12800</v>
      </c>
      <c r="K17" s="65">
        <v>73000</v>
      </c>
      <c r="L17" s="65">
        <f>J17+K17</f>
        <v>85800</v>
      </c>
      <c r="M17" s="67">
        <f>L17/I17</f>
        <v>0.98620689655172411</v>
      </c>
      <c r="N17" s="72" t="s">
        <v>653</v>
      </c>
    </row>
    <row r="18" spans="1:23" ht="15" x14ac:dyDescent="0.2">
      <c r="A18" s="55">
        <v>41626</v>
      </c>
      <c r="B18" s="20">
        <v>6428</v>
      </c>
      <c r="C18" s="10" t="s">
        <v>460</v>
      </c>
      <c r="D18" s="10">
        <v>225</v>
      </c>
      <c r="E18" s="11" t="s">
        <v>22</v>
      </c>
      <c r="F18" s="12" t="s">
        <v>23</v>
      </c>
      <c r="G18" s="10" t="s">
        <v>659</v>
      </c>
      <c r="H18" s="10" t="s">
        <v>658</v>
      </c>
      <c r="I18" s="13">
        <v>50000</v>
      </c>
      <c r="J18" s="14">
        <v>8800</v>
      </c>
      <c r="K18" s="14">
        <v>39500</v>
      </c>
      <c r="L18" s="14">
        <v>52500</v>
      </c>
      <c r="M18" s="15">
        <f>L18/I18</f>
        <v>1.05</v>
      </c>
      <c r="N18" s="51" t="s">
        <v>359</v>
      </c>
    </row>
    <row r="19" spans="1:23" ht="15" x14ac:dyDescent="0.2">
      <c r="A19" s="55"/>
      <c r="B19" s="10"/>
      <c r="C19" s="10" t="s">
        <v>461</v>
      </c>
      <c r="D19" s="10"/>
      <c r="E19" s="11"/>
      <c r="F19" s="12"/>
      <c r="G19" s="10"/>
      <c r="H19" s="10"/>
      <c r="I19" s="13"/>
      <c r="J19" s="14">
        <v>4200</v>
      </c>
      <c r="K19" s="14"/>
      <c r="L19" s="65"/>
      <c r="M19" s="67"/>
      <c r="N19" s="49"/>
    </row>
    <row r="20" spans="1:23" ht="15" x14ac:dyDescent="0.2">
      <c r="A20" s="60">
        <v>41645</v>
      </c>
      <c r="B20" s="61">
        <v>6449</v>
      </c>
      <c r="C20" s="61" t="s">
        <v>665</v>
      </c>
      <c r="D20" s="61">
        <v>622</v>
      </c>
      <c r="E20" s="62" t="s">
        <v>22</v>
      </c>
      <c r="F20" s="63" t="s">
        <v>23</v>
      </c>
      <c r="G20" s="61" t="s">
        <v>666</v>
      </c>
      <c r="H20" s="61" t="s">
        <v>667</v>
      </c>
      <c r="I20" s="64">
        <v>15850</v>
      </c>
      <c r="J20" s="65">
        <v>8800</v>
      </c>
      <c r="K20" s="65">
        <v>34500</v>
      </c>
      <c r="L20" s="65">
        <f>J20+K20</f>
        <v>43300</v>
      </c>
      <c r="M20" s="67">
        <f>L20/I20</f>
        <v>2.7318611987381702</v>
      </c>
      <c r="N20" s="68" t="s">
        <v>361</v>
      </c>
    </row>
    <row r="21" spans="1:23" ht="15" x14ac:dyDescent="0.2">
      <c r="A21" s="55">
        <v>41759</v>
      </c>
      <c r="B21" s="10">
        <v>6505</v>
      </c>
      <c r="C21" s="10" t="s">
        <v>38</v>
      </c>
      <c r="D21" s="10">
        <v>427</v>
      </c>
      <c r="E21" s="11" t="s">
        <v>22</v>
      </c>
      <c r="F21" s="12" t="s">
        <v>23</v>
      </c>
      <c r="G21" s="10" t="s">
        <v>40</v>
      </c>
      <c r="H21" s="10" t="s">
        <v>583</v>
      </c>
      <c r="I21" s="13">
        <v>22500</v>
      </c>
      <c r="J21" s="14">
        <v>8900</v>
      </c>
      <c r="K21" s="14">
        <v>18900</v>
      </c>
      <c r="L21" s="14">
        <v>27800</v>
      </c>
      <c r="M21" s="15">
        <v>1.24</v>
      </c>
      <c r="N21" s="49" t="s">
        <v>287</v>
      </c>
    </row>
    <row r="22" spans="1:23" ht="15" x14ac:dyDescent="0.2">
      <c r="A22" s="55"/>
      <c r="B22" s="10"/>
      <c r="C22" s="10"/>
      <c r="D22" s="10"/>
      <c r="E22" s="11"/>
      <c r="F22" s="12"/>
      <c r="G22" s="10"/>
      <c r="H22" s="10" t="s">
        <v>688</v>
      </c>
      <c r="I22" s="13"/>
      <c r="J22" s="14"/>
      <c r="K22" s="14"/>
      <c r="L22" s="14"/>
      <c r="M22" s="15"/>
      <c r="N22" s="49"/>
    </row>
    <row r="23" spans="1:23" ht="15" x14ac:dyDescent="0.2">
      <c r="A23" s="55">
        <v>41789</v>
      </c>
      <c r="B23" s="10">
        <v>6517</v>
      </c>
      <c r="C23" s="10" t="s">
        <v>699</v>
      </c>
      <c r="D23" s="10">
        <v>122</v>
      </c>
      <c r="E23" s="11" t="s">
        <v>22</v>
      </c>
      <c r="F23" s="12" t="s">
        <v>433</v>
      </c>
      <c r="G23" s="10" t="s">
        <v>700</v>
      </c>
      <c r="H23" s="10" t="s">
        <v>701</v>
      </c>
      <c r="I23" s="13">
        <v>22000</v>
      </c>
      <c r="J23" s="14">
        <v>6700</v>
      </c>
      <c r="K23" s="14">
        <v>23900</v>
      </c>
      <c r="L23" s="14">
        <v>30600</v>
      </c>
      <c r="M23" s="15">
        <v>1.39</v>
      </c>
      <c r="N23" s="49" t="s">
        <v>287</v>
      </c>
    </row>
    <row r="24" spans="1:23" ht="15" x14ac:dyDescent="0.2">
      <c r="A24" s="55">
        <v>41820</v>
      </c>
      <c r="B24" s="10">
        <v>6548</v>
      </c>
      <c r="C24" s="10" t="s">
        <v>409</v>
      </c>
      <c r="D24" s="10">
        <v>529</v>
      </c>
      <c r="E24" s="11" t="s">
        <v>22</v>
      </c>
      <c r="F24" s="12" t="s">
        <v>23</v>
      </c>
      <c r="G24" s="10" t="s">
        <v>410</v>
      </c>
      <c r="H24" s="10" t="s">
        <v>711</v>
      </c>
      <c r="I24" s="13">
        <v>38000</v>
      </c>
      <c r="J24" s="14">
        <v>8900</v>
      </c>
      <c r="K24" s="14">
        <v>21800</v>
      </c>
      <c r="L24" s="14">
        <v>30700</v>
      </c>
      <c r="M24" s="15">
        <v>0.79</v>
      </c>
      <c r="N24" s="49" t="s">
        <v>361</v>
      </c>
    </row>
    <row r="25" spans="1:23" ht="15" x14ac:dyDescent="0.2">
      <c r="A25" s="55">
        <v>41911</v>
      </c>
      <c r="B25" s="10">
        <v>266988</v>
      </c>
      <c r="C25" s="10" t="s">
        <v>723</v>
      </c>
      <c r="D25" s="10">
        <v>119</v>
      </c>
      <c r="E25" s="11" t="s">
        <v>105</v>
      </c>
      <c r="F25" s="12" t="s">
        <v>23</v>
      </c>
      <c r="G25" s="10" t="s">
        <v>724</v>
      </c>
      <c r="H25" s="10" t="s">
        <v>726</v>
      </c>
      <c r="I25" s="13">
        <v>40000</v>
      </c>
      <c r="J25" s="14">
        <v>12300</v>
      </c>
      <c r="K25" s="14">
        <v>43300</v>
      </c>
      <c r="L25" s="14">
        <v>55600</v>
      </c>
      <c r="M25" s="15">
        <v>1.39</v>
      </c>
      <c r="N25" s="68"/>
    </row>
    <row r="26" spans="1:23" ht="15" x14ac:dyDescent="0.2">
      <c r="A26" s="55"/>
      <c r="B26" s="10"/>
      <c r="C26" s="10"/>
      <c r="D26" s="10"/>
      <c r="E26" s="11"/>
      <c r="F26" s="12"/>
      <c r="G26" s="10" t="s">
        <v>725</v>
      </c>
      <c r="H26" s="10"/>
      <c r="I26" s="13"/>
      <c r="J26" s="14"/>
      <c r="K26" s="14"/>
      <c r="L26" s="14"/>
      <c r="M26" s="67"/>
      <c r="N26" s="49"/>
    </row>
    <row r="27" spans="1:23" ht="15" x14ac:dyDescent="0.2">
      <c r="A27" s="55"/>
      <c r="B27" s="10"/>
      <c r="C27" s="10"/>
      <c r="D27" s="10"/>
      <c r="E27" s="11"/>
      <c r="F27" s="12"/>
      <c r="G27" s="10"/>
      <c r="H27" s="10"/>
      <c r="I27" s="13"/>
      <c r="J27" s="14"/>
      <c r="K27" s="14"/>
      <c r="L27" s="14"/>
      <c r="M27" s="67"/>
      <c r="N27" s="49"/>
    </row>
    <row r="28" spans="1:23" ht="15" x14ac:dyDescent="0.2">
      <c r="A28" s="60"/>
      <c r="B28" s="61"/>
      <c r="C28" s="61"/>
      <c r="D28" s="61"/>
      <c r="E28" s="62"/>
      <c r="F28" s="63"/>
      <c r="G28" s="61"/>
      <c r="H28" s="61"/>
      <c r="I28" s="64"/>
      <c r="J28" s="65"/>
      <c r="K28" s="65"/>
      <c r="L28" s="65"/>
      <c r="M28" s="67"/>
      <c r="N28" s="70"/>
    </row>
    <row r="29" spans="1:23" ht="15" x14ac:dyDescent="0.2">
      <c r="A29" s="55"/>
      <c r="B29" s="10"/>
      <c r="C29" s="10"/>
      <c r="D29" s="10"/>
      <c r="E29" s="11"/>
      <c r="F29" s="12"/>
      <c r="G29" s="10"/>
      <c r="H29" s="10"/>
      <c r="I29" s="13"/>
      <c r="J29" s="14"/>
      <c r="K29" s="14"/>
      <c r="L29" s="14"/>
      <c r="M29" s="67"/>
      <c r="N29" s="50"/>
    </row>
    <row r="30" spans="1:23" ht="15.75" x14ac:dyDescent="0.25">
      <c r="A30" s="196" t="s">
        <v>52</v>
      </c>
      <c r="B30" s="184"/>
      <c r="C30" s="10"/>
      <c r="D30" s="10"/>
      <c r="E30" s="11"/>
      <c r="F30" s="12"/>
      <c r="G30" s="10"/>
      <c r="H30" s="10"/>
      <c r="I30" s="13"/>
      <c r="J30" s="14"/>
      <c r="K30" s="14"/>
      <c r="L30" s="14"/>
      <c r="M30" s="67"/>
      <c r="N30" s="50"/>
    </row>
    <row r="31" spans="1:23" ht="15" x14ac:dyDescent="0.2">
      <c r="A31" s="60">
        <v>41792</v>
      </c>
      <c r="B31" s="61">
        <v>6519</v>
      </c>
      <c r="C31" s="61" t="s">
        <v>603</v>
      </c>
      <c r="D31" s="61">
        <v>304</v>
      </c>
      <c r="E31" s="62" t="s">
        <v>22</v>
      </c>
      <c r="F31" s="63" t="s">
        <v>23</v>
      </c>
      <c r="G31" s="61" t="s">
        <v>702</v>
      </c>
      <c r="H31" s="61" t="s">
        <v>60</v>
      </c>
      <c r="I31" s="64">
        <v>16000</v>
      </c>
      <c r="J31" s="65">
        <v>4800</v>
      </c>
      <c r="K31" s="65">
        <v>1500</v>
      </c>
      <c r="L31" s="65">
        <v>6300</v>
      </c>
      <c r="M31" s="67"/>
      <c r="N31" s="70" t="s">
        <v>606</v>
      </c>
    </row>
    <row r="32" spans="1:23" ht="15" x14ac:dyDescent="0.2">
      <c r="A32" s="60"/>
      <c r="B32" s="61"/>
      <c r="C32" s="61"/>
      <c r="D32" s="61"/>
      <c r="E32" s="62"/>
      <c r="F32" s="63"/>
      <c r="G32" s="61"/>
      <c r="H32" s="61"/>
      <c r="I32" s="64"/>
      <c r="J32" s="65"/>
      <c r="K32" s="65"/>
      <c r="L32" s="65"/>
      <c r="M32" s="67"/>
      <c r="N32" s="70"/>
      <c r="O32" s="27"/>
      <c r="P32" s="28"/>
      <c r="Q32" s="29"/>
      <c r="R32" s="29"/>
      <c r="S32" s="30"/>
      <c r="T32" s="30"/>
      <c r="U32" s="30"/>
      <c r="V32" s="30"/>
      <c r="W32" s="29"/>
    </row>
    <row r="33" spans="1:23" ht="15" x14ac:dyDescent="0.2">
      <c r="A33" s="55"/>
      <c r="B33" s="10"/>
      <c r="C33" s="10"/>
      <c r="D33" s="10"/>
      <c r="E33" s="11"/>
      <c r="F33" s="12"/>
      <c r="G33" s="10"/>
      <c r="H33" s="10"/>
      <c r="I33" s="13"/>
      <c r="J33" s="14"/>
      <c r="K33" s="14"/>
      <c r="L33" s="14"/>
      <c r="M33" s="67"/>
      <c r="N33" s="50"/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60"/>
      <c r="B34" s="61"/>
      <c r="C34" s="61"/>
      <c r="D34" s="61"/>
      <c r="E34" s="62"/>
      <c r="F34" s="63"/>
      <c r="G34" s="61"/>
      <c r="H34" s="61"/>
      <c r="I34" s="64"/>
      <c r="J34" s="65"/>
      <c r="K34" s="65"/>
      <c r="L34" s="65"/>
      <c r="M34" s="67"/>
      <c r="N34" s="49"/>
    </row>
    <row r="35" spans="1:23" ht="15" x14ac:dyDescent="0.2">
      <c r="A35" s="55"/>
      <c r="B35" s="22"/>
      <c r="C35" s="10"/>
      <c r="D35" s="10"/>
      <c r="E35" s="11"/>
      <c r="F35" s="12"/>
      <c r="G35" s="10"/>
      <c r="H35" s="10"/>
      <c r="I35" s="13"/>
      <c r="J35" s="14"/>
      <c r="K35" s="14"/>
      <c r="L35" s="14"/>
      <c r="M35" s="67"/>
      <c r="N35" s="49"/>
    </row>
    <row r="36" spans="1:23" s="71" customFormat="1" ht="15" x14ac:dyDescent="0.2">
      <c r="A36" s="55"/>
      <c r="B36" s="22"/>
      <c r="C36" s="10"/>
      <c r="D36" s="10"/>
      <c r="E36" s="11"/>
      <c r="F36" s="12"/>
      <c r="G36" s="10"/>
      <c r="H36" s="10"/>
      <c r="I36" s="13"/>
      <c r="J36" s="14"/>
      <c r="K36" s="14"/>
      <c r="L36" s="14"/>
      <c r="M36" s="67"/>
      <c r="N36" s="49"/>
    </row>
    <row r="37" spans="1:23" ht="15" x14ac:dyDescent="0.2">
      <c r="A37" s="55"/>
      <c r="B37" s="22"/>
      <c r="C37" s="10"/>
      <c r="D37" s="10"/>
      <c r="E37" s="11"/>
      <c r="F37" s="12"/>
      <c r="G37" s="10"/>
      <c r="H37" s="10"/>
      <c r="I37" s="13"/>
      <c r="J37" s="14"/>
      <c r="K37" s="14"/>
      <c r="L37" s="14"/>
      <c r="M37" s="67"/>
      <c r="N37" s="49"/>
    </row>
    <row r="38" spans="1:23" ht="15" x14ac:dyDescent="0.2">
      <c r="A38" s="60"/>
      <c r="B38" s="61"/>
      <c r="C38" s="61"/>
      <c r="D38" s="61"/>
      <c r="E38" s="62"/>
      <c r="F38" s="63"/>
      <c r="G38" s="61"/>
      <c r="H38" s="61"/>
      <c r="I38" s="64"/>
      <c r="J38" s="65"/>
      <c r="K38" s="65"/>
      <c r="L38" s="65"/>
      <c r="M38" s="67"/>
      <c r="N38" s="50"/>
    </row>
    <row r="39" spans="1:23" ht="15" x14ac:dyDescent="0.2">
      <c r="A39" s="87"/>
      <c r="B39" s="61"/>
      <c r="C39" s="61"/>
      <c r="D39" s="61"/>
      <c r="E39" s="62"/>
      <c r="F39" s="63"/>
      <c r="G39" s="61"/>
      <c r="H39" s="61"/>
      <c r="I39" s="64"/>
      <c r="J39" s="65"/>
      <c r="K39" s="65"/>
      <c r="L39" s="65"/>
      <c r="M39" s="67"/>
      <c r="N39" s="50"/>
    </row>
    <row r="40" spans="1:23" ht="15.75" x14ac:dyDescent="0.25">
      <c r="A40" s="85"/>
      <c r="B40" s="16"/>
      <c r="C40" s="10"/>
      <c r="D40" s="10"/>
      <c r="E40" s="11"/>
      <c r="F40" s="12"/>
      <c r="G40" s="10"/>
      <c r="H40" s="10"/>
      <c r="I40" s="13"/>
      <c r="J40" s="14"/>
      <c r="K40" s="14"/>
      <c r="L40" s="14"/>
      <c r="M40" s="67"/>
      <c r="N40" s="50"/>
    </row>
    <row r="41" spans="1:23" ht="15" x14ac:dyDescent="0.2">
      <c r="A41" s="60"/>
      <c r="B41" s="61"/>
      <c r="C41" s="61"/>
      <c r="D41" s="61"/>
      <c r="E41" s="62"/>
      <c r="F41" s="63"/>
      <c r="G41" s="61"/>
      <c r="H41" s="61"/>
      <c r="I41" s="64"/>
      <c r="J41" s="65"/>
      <c r="K41" s="65"/>
      <c r="L41" s="65"/>
      <c r="M41" s="67"/>
      <c r="N41" s="70"/>
    </row>
    <row r="42" spans="1:23" ht="15.75" x14ac:dyDescent="0.25">
      <c r="A42" s="196" t="s">
        <v>61</v>
      </c>
      <c r="B42" s="184"/>
      <c r="C42" s="10"/>
      <c r="D42" s="10"/>
      <c r="E42" s="11"/>
      <c r="F42" s="12"/>
      <c r="G42" s="10"/>
      <c r="H42" s="10"/>
      <c r="I42" s="13"/>
      <c r="J42" s="14"/>
      <c r="K42" s="14"/>
      <c r="L42" s="14"/>
      <c r="M42" s="67"/>
      <c r="N42" s="50"/>
    </row>
    <row r="43" spans="1:23" ht="15" x14ac:dyDescent="0.2">
      <c r="A43" s="78">
        <v>41562</v>
      </c>
      <c r="B43" s="79">
        <v>6382</v>
      </c>
      <c r="C43" s="79" t="s">
        <v>645</v>
      </c>
      <c r="D43" s="79">
        <v>408</v>
      </c>
      <c r="E43" s="80" t="s">
        <v>22</v>
      </c>
      <c r="F43" s="81" t="s">
        <v>64</v>
      </c>
      <c r="G43" s="79" t="s">
        <v>646</v>
      </c>
      <c r="H43" s="79" t="s">
        <v>647</v>
      </c>
      <c r="I43" s="82">
        <v>90000</v>
      </c>
      <c r="J43" s="83">
        <v>12300</v>
      </c>
      <c r="K43" s="83">
        <v>83700</v>
      </c>
      <c r="L43" s="83">
        <f t="shared" ref="L43:L49" si="2">J43+K43</f>
        <v>96000</v>
      </c>
      <c r="M43" s="15">
        <f t="shared" ref="M43:M49" si="3">L43/I43</f>
        <v>1.0666666666666667</v>
      </c>
      <c r="N43" s="84" t="s">
        <v>287</v>
      </c>
    </row>
    <row r="44" spans="1:23" ht="15" x14ac:dyDescent="0.2">
      <c r="A44" s="55">
        <v>41578</v>
      </c>
      <c r="B44" s="10">
        <v>6424</v>
      </c>
      <c r="C44" s="10" t="s">
        <v>447</v>
      </c>
      <c r="D44" s="10">
        <v>210</v>
      </c>
      <c r="E44" s="11" t="s">
        <v>22</v>
      </c>
      <c r="F44" s="12" t="s">
        <v>23</v>
      </c>
      <c r="G44" s="10" t="s">
        <v>449</v>
      </c>
      <c r="H44" s="10" t="s">
        <v>654</v>
      </c>
      <c r="I44" s="13">
        <v>23750</v>
      </c>
      <c r="J44" s="14">
        <v>7500</v>
      </c>
      <c r="K44" s="14">
        <v>15400</v>
      </c>
      <c r="L44" s="83">
        <f t="shared" si="2"/>
        <v>22900</v>
      </c>
      <c r="M44" s="15">
        <f t="shared" si="3"/>
        <v>0.96421052631578952</v>
      </c>
      <c r="N44" s="50" t="s">
        <v>287</v>
      </c>
    </row>
    <row r="45" spans="1:23" ht="15" x14ac:dyDescent="0.2">
      <c r="A45" s="55">
        <v>41653</v>
      </c>
      <c r="B45" s="10">
        <v>6451</v>
      </c>
      <c r="C45" s="10" t="s">
        <v>662</v>
      </c>
      <c r="D45" s="10">
        <v>814</v>
      </c>
      <c r="E45" s="11" t="s">
        <v>22</v>
      </c>
      <c r="F45" s="12" t="s">
        <v>23</v>
      </c>
      <c r="G45" s="10" t="s">
        <v>663</v>
      </c>
      <c r="H45" s="10" t="s">
        <v>664</v>
      </c>
      <c r="I45" s="13">
        <v>22500</v>
      </c>
      <c r="J45" s="14">
        <v>5000</v>
      </c>
      <c r="K45" s="14">
        <v>17300</v>
      </c>
      <c r="L45" s="83">
        <f t="shared" si="2"/>
        <v>22300</v>
      </c>
      <c r="M45" s="15">
        <f t="shared" si="3"/>
        <v>0.99111111111111116</v>
      </c>
      <c r="N45" s="50" t="s">
        <v>361</v>
      </c>
    </row>
    <row r="46" spans="1:23" ht="15" x14ac:dyDescent="0.2">
      <c r="A46" s="60">
        <v>41676</v>
      </c>
      <c r="B46" s="61">
        <v>6462</v>
      </c>
      <c r="C46" s="61" t="s">
        <v>672</v>
      </c>
      <c r="D46" s="61">
        <v>1120</v>
      </c>
      <c r="E46" s="62" t="s">
        <v>22</v>
      </c>
      <c r="F46" s="63" t="s">
        <v>23</v>
      </c>
      <c r="G46" s="61" t="s">
        <v>674</v>
      </c>
      <c r="H46" s="61" t="s">
        <v>673</v>
      </c>
      <c r="I46" s="64">
        <v>2000</v>
      </c>
      <c r="J46" s="65">
        <v>8900</v>
      </c>
      <c r="K46" s="65">
        <v>900</v>
      </c>
      <c r="L46" s="65">
        <f t="shared" si="2"/>
        <v>9800</v>
      </c>
      <c r="M46" s="67">
        <f t="shared" si="3"/>
        <v>4.9000000000000004</v>
      </c>
      <c r="N46" s="50"/>
    </row>
    <row r="47" spans="1:23" ht="15" x14ac:dyDescent="0.2">
      <c r="A47" s="55">
        <v>41680</v>
      </c>
      <c r="B47" s="10">
        <v>6455</v>
      </c>
      <c r="C47" s="10" t="s">
        <v>677</v>
      </c>
      <c r="D47" s="10">
        <v>410</v>
      </c>
      <c r="E47" s="11" t="s">
        <v>22</v>
      </c>
      <c r="F47" s="12" t="s">
        <v>23</v>
      </c>
      <c r="G47" s="10" t="s">
        <v>676</v>
      </c>
      <c r="H47" s="10" t="s">
        <v>675</v>
      </c>
      <c r="I47" s="13">
        <v>53000</v>
      </c>
      <c r="J47" s="14">
        <v>10500</v>
      </c>
      <c r="K47" s="14">
        <v>45900</v>
      </c>
      <c r="L47" s="83">
        <f t="shared" si="2"/>
        <v>56400</v>
      </c>
      <c r="M47" s="15">
        <f t="shared" si="3"/>
        <v>1.0641509433962264</v>
      </c>
      <c r="N47" s="50" t="s">
        <v>287</v>
      </c>
    </row>
    <row r="48" spans="1:23" ht="15" x14ac:dyDescent="0.2">
      <c r="A48" s="55">
        <v>41680</v>
      </c>
      <c r="B48" s="10">
        <v>6456</v>
      </c>
      <c r="C48" s="10" t="s">
        <v>682</v>
      </c>
      <c r="D48" s="10">
        <v>311</v>
      </c>
      <c r="E48" s="11" t="s">
        <v>22</v>
      </c>
      <c r="F48" s="12" t="s">
        <v>23</v>
      </c>
      <c r="G48" s="10" t="s">
        <v>680</v>
      </c>
      <c r="H48" s="10" t="s">
        <v>681</v>
      </c>
      <c r="I48" s="13">
        <v>57000</v>
      </c>
      <c r="J48" s="14">
        <v>12900</v>
      </c>
      <c r="K48" s="14">
        <v>38100</v>
      </c>
      <c r="L48" s="83">
        <f t="shared" si="2"/>
        <v>51000</v>
      </c>
      <c r="M48" s="15">
        <f t="shared" si="3"/>
        <v>0.89473684210526316</v>
      </c>
      <c r="N48" s="50" t="s">
        <v>364</v>
      </c>
    </row>
    <row r="49" spans="1:14" ht="15" x14ac:dyDescent="0.2">
      <c r="A49" s="55">
        <v>41726</v>
      </c>
      <c r="B49" s="10">
        <v>6477</v>
      </c>
      <c r="C49" s="10" t="s">
        <v>737</v>
      </c>
      <c r="D49" s="10">
        <v>110</v>
      </c>
      <c r="E49" s="11" t="s">
        <v>22</v>
      </c>
      <c r="F49" s="12" t="s">
        <v>23</v>
      </c>
      <c r="G49" s="10" t="s">
        <v>739</v>
      </c>
      <c r="H49" s="10" t="s">
        <v>738</v>
      </c>
      <c r="I49" s="13">
        <v>80000</v>
      </c>
      <c r="J49" s="14">
        <v>7500</v>
      </c>
      <c r="K49" s="14">
        <v>81600</v>
      </c>
      <c r="L49" s="14">
        <f t="shared" si="2"/>
        <v>89100</v>
      </c>
      <c r="M49" s="15">
        <f t="shared" si="3"/>
        <v>1.11375</v>
      </c>
      <c r="N49" s="50"/>
    </row>
    <row r="50" spans="1:14" ht="15" x14ac:dyDescent="0.2">
      <c r="A50" s="55">
        <v>41743</v>
      </c>
      <c r="B50" s="10">
        <v>6489</v>
      </c>
      <c r="C50" s="10" t="s">
        <v>695</v>
      </c>
      <c r="D50" s="10"/>
      <c r="E50" s="11" t="s">
        <v>22</v>
      </c>
      <c r="F50" s="12" t="s">
        <v>23</v>
      </c>
      <c r="G50" s="10" t="s">
        <v>180</v>
      </c>
      <c r="H50" s="10" t="s">
        <v>639</v>
      </c>
      <c r="I50" s="13">
        <v>6200</v>
      </c>
      <c r="J50" s="14">
        <v>5100</v>
      </c>
      <c r="K50" s="14"/>
      <c r="L50" s="14">
        <f>J50+K50</f>
        <v>5100</v>
      </c>
      <c r="M50" s="15">
        <f>L50/I50</f>
        <v>0.82258064516129037</v>
      </c>
      <c r="N50" s="50"/>
    </row>
    <row r="51" spans="1:14" ht="15" x14ac:dyDescent="0.2">
      <c r="A51" s="55">
        <v>41782</v>
      </c>
      <c r="B51" s="10">
        <v>6515</v>
      </c>
      <c r="C51" s="10" t="s">
        <v>694</v>
      </c>
      <c r="D51" s="10">
        <v>715</v>
      </c>
      <c r="E51" s="11" t="s">
        <v>22</v>
      </c>
      <c r="F51" s="12" t="s">
        <v>23</v>
      </c>
      <c r="G51" s="10" t="s">
        <v>696</v>
      </c>
      <c r="H51" s="10" t="s">
        <v>697</v>
      </c>
      <c r="I51" s="13">
        <v>22000</v>
      </c>
      <c r="J51" s="14">
        <v>10000</v>
      </c>
      <c r="K51" s="14">
        <v>8500</v>
      </c>
      <c r="L51" s="14">
        <f>J51+K51</f>
        <v>18500</v>
      </c>
      <c r="M51" s="15">
        <f>L51/I51</f>
        <v>0.84090909090909094</v>
      </c>
      <c r="N51" s="50" t="s">
        <v>698</v>
      </c>
    </row>
    <row r="52" spans="1:14" ht="15" x14ac:dyDescent="0.2">
      <c r="A52" s="55">
        <v>41795</v>
      </c>
      <c r="B52" s="10">
        <v>6523</v>
      </c>
      <c r="C52" s="10" t="s">
        <v>703</v>
      </c>
      <c r="D52" s="10">
        <v>813</v>
      </c>
      <c r="E52" s="11" t="s">
        <v>22</v>
      </c>
      <c r="F52" s="12" t="s">
        <v>23</v>
      </c>
      <c r="G52" s="10" t="s">
        <v>704</v>
      </c>
      <c r="H52" s="10" t="s">
        <v>705</v>
      </c>
      <c r="I52" s="13">
        <v>25000</v>
      </c>
      <c r="J52" s="14">
        <v>10000</v>
      </c>
      <c r="K52" s="14">
        <v>20900</v>
      </c>
      <c r="L52" s="14">
        <v>30900</v>
      </c>
      <c r="M52" s="15">
        <v>1.24</v>
      </c>
      <c r="N52" s="50" t="s">
        <v>706</v>
      </c>
    </row>
    <row r="53" spans="1:14" ht="15" x14ac:dyDescent="0.2">
      <c r="A53" s="60">
        <v>41822</v>
      </c>
      <c r="B53" s="91">
        <v>6546</v>
      </c>
      <c r="C53" s="61" t="s">
        <v>260</v>
      </c>
      <c r="D53" s="61">
        <v>419</v>
      </c>
      <c r="E53" s="62" t="s">
        <v>22</v>
      </c>
      <c r="F53" s="63" t="s">
        <v>23</v>
      </c>
      <c r="G53" s="61" t="s">
        <v>709</v>
      </c>
      <c r="H53" s="61" t="s">
        <v>710</v>
      </c>
      <c r="I53" s="64">
        <v>36000</v>
      </c>
      <c r="J53" s="65">
        <v>10000</v>
      </c>
      <c r="K53" s="65">
        <v>40300</v>
      </c>
      <c r="L53" s="65">
        <v>50300</v>
      </c>
      <c r="M53" s="67">
        <v>1.4</v>
      </c>
      <c r="N53" s="68" t="s">
        <v>364</v>
      </c>
    </row>
    <row r="54" spans="1:14" ht="15" x14ac:dyDescent="0.2">
      <c r="A54" s="55">
        <v>41862</v>
      </c>
      <c r="B54" s="22">
        <v>6561</v>
      </c>
      <c r="C54" s="10" t="s">
        <v>712</v>
      </c>
      <c r="D54" s="10">
        <v>314</v>
      </c>
      <c r="E54" s="11" t="s">
        <v>22</v>
      </c>
      <c r="F54" s="12" t="s">
        <v>23</v>
      </c>
      <c r="G54" s="10" t="s">
        <v>713</v>
      </c>
      <c r="H54" s="10" t="s">
        <v>714</v>
      </c>
      <c r="I54" s="13">
        <v>97000</v>
      </c>
      <c r="J54" s="14">
        <v>8200</v>
      </c>
      <c r="K54" s="14">
        <v>75300</v>
      </c>
      <c r="L54" s="14">
        <v>83500</v>
      </c>
      <c r="M54" s="15">
        <v>0.86</v>
      </c>
      <c r="N54" s="49" t="s">
        <v>364</v>
      </c>
    </row>
    <row r="55" spans="1:14" ht="15" x14ac:dyDescent="0.2">
      <c r="A55" s="60">
        <v>41894</v>
      </c>
      <c r="B55" s="61">
        <v>260192</v>
      </c>
      <c r="C55" s="61" t="s">
        <v>121</v>
      </c>
      <c r="D55" s="61">
        <v>818</v>
      </c>
      <c r="E55" s="62" t="s">
        <v>22</v>
      </c>
      <c r="F55" s="63" t="s">
        <v>23</v>
      </c>
      <c r="G55" s="61" t="s">
        <v>716</v>
      </c>
      <c r="H55" s="61" t="s">
        <v>717</v>
      </c>
      <c r="I55" s="64">
        <v>149000</v>
      </c>
      <c r="J55" s="65">
        <v>11400</v>
      </c>
      <c r="K55" s="65">
        <v>8800</v>
      </c>
      <c r="L55" s="65">
        <v>20200</v>
      </c>
      <c r="M55" s="67"/>
      <c r="N55" s="70" t="s">
        <v>320</v>
      </c>
    </row>
    <row r="56" spans="1:14" ht="15" x14ac:dyDescent="0.2">
      <c r="A56" s="89"/>
      <c r="B56" s="10"/>
      <c r="C56" s="10"/>
      <c r="D56" s="10"/>
      <c r="E56" s="11"/>
      <c r="F56" s="12"/>
      <c r="G56" s="10"/>
      <c r="H56" s="10"/>
      <c r="I56" s="13"/>
      <c r="J56" s="14"/>
      <c r="K56" s="14"/>
      <c r="L56" s="14"/>
      <c r="M56" s="15"/>
      <c r="N56" s="70"/>
    </row>
    <row r="57" spans="1:14" ht="15" x14ac:dyDescent="0.2">
      <c r="A57" s="87"/>
      <c r="B57" s="61"/>
      <c r="C57" s="61"/>
      <c r="D57" s="61"/>
      <c r="E57" s="62"/>
      <c r="F57" s="63"/>
      <c r="G57" s="61"/>
      <c r="H57" s="61"/>
      <c r="I57" s="64"/>
      <c r="J57" s="65"/>
      <c r="K57" s="65"/>
      <c r="L57" s="65"/>
      <c r="M57" s="67"/>
      <c r="N57" s="50"/>
    </row>
    <row r="58" spans="1:14" ht="15" x14ac:dyDescent="0.2">
      <c r="A58" s="89"/>
      <c r="B58" s="10"/>
      <c r="C58" s="10"/>
      <c r="D58" s="10"/>
      <c r="E58" s="11"/>
      <c r="F58" s="12"/>
      <c r="G58" s="10"/>
      <c r="H58" s="10"/>
      <c r="I58" s="14"/>
      <c r="J58" s="14"/>
      <c r="K58" s="14"/>
      <c r="L58" s="14"/>
      <c r="M58" s="15"/>
      <c r="N58" s="50"/>
    </row>
    <row r="59" spans="1:14" ht="15.75" x14ac:dyDescent="0.25">
      <c r="A59" s="90" t="s">
        <v>75</v>
      </c>
      <c r="B59" s="10"/>
      <c r="C59" s="10"/>
      <c r="D59" s="10"/>
      <c r="E59" s="11"/>
      <c r="F59" s="12"/>
      <c r="G59" s="10"/>
      <c r="H59" s="10"/>
      <c r="I59" s="14"/>
      <c r="J59" s="14"/>
      <c r="K59" s="14"/>
      <c r="L59" s="14"/>
      <c r="M59" s="15"/>
      <c r="N59" s="50"/>
    </row>
    <row r="60" spans="1:14" ht="15" x14ac:dyDescent="0.2">
      <c r="A60" s="89">
        <v>41778</v>
      </c>
      <c r="B60" s="10">
        <v>6513</v>
      </c>
      <c r="C60" s="10" t="s">
        <v>689</v>
      </c>
      <c r="D60" s="10">
        <v>218</v>
      </c>
      <c r="E60" s="11" t="s">
        <v>22</v>
      </c>
      <c r="F60" s="12" t="s">
        <v>23</v>
      </c>
      <c r="G60" s="10" t="s">
        <v>692</v>
      </c>
      <c r="H60" s="10" t="s">
        <v>693</v>
      </c>
      <c r="I60" s="14">
        <v>34000</v>
      </c>
      <c r="J60" s="14">
        <v>3900</v>
      </c>
      <c r="K60" s="14">
        <v>30200</v>
      </c>
      <c r="L60" s="14">
        <v>34100</v>
      </c>
      <c r="M60" s="15">
        <v>1</v>
      </c>
      <c r="N60" s="50" t="s">
        <v>394</v>
      </c>
    </row>
    <row r="61" spans="1:14" ht="15.75" x14ac:dyDescent="0.25">
      <c r="A61" s="85"/>
      <c r="B61" s="16"/>
      <c r="C61" s="10" t="s">
        <v>690</v>
      </c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87"/>
      <c r="B62" s="61"/>
      <c r="C62" s="10" t="s">
        <v>691</v>
      </c>
      <c r="D62" s="61"/>
      <c r="E62" s="62"/>
      <c r="F62" s="63"/>
      <c r="G62" s="61"/>
      <c r="H62" s="61"/>
      <c r="I62" s="65"/>
      <c r="J62" s="65"/>
      <c r="K62" s="65"/>
      <c r="L62" s="65"/>
      <c r="M62" s="67"/>
      <c r="N62" s="70"/>
    </row>
    <row r="63" spans="1:14" ht="15.75" x14ac:dyDescent="0.25">
      <c r="A63" s="88"/>
      <c r="B63" s="10"/>
      <c r="C63" s="10"/>
      <c r="D63" s="10"/>
      <c r="E63" s="11"/>
      <c r="F63" s="12"/>
      <c r="G63" s="10"/>
      <c r="H63" s="10"/>
      <c r="I63" s="86"/>
      <c r="J63" s="16"/>
      <c r="K63" s="86"/>
      <c r="L63" s="86"/>
      <c r="M63" s="15"/>
      <c r="N63" s="50"/>
    </row>
    <row r="64" spans="1:14" ht="15" x14ac:dyDescent="0.2">
      <c r="A64" s="88"/>
      <c r="B64" s="10"/>
      <c r="C64" s="10"/>
      <c r="D64" s="10"/>
      <c r="E64" s="11"/>
      <c r="F64" s="12"/>
      <c r="G64" s="10"/>
      <c r="H64" s="10"/>
      <c r="I64" s="13"/>
      <c r="J64" s="14"/>
      <c r="K64" s="14"/>
      <c r="L64" s="14"/>
      <c r="M64" s="15"/>
      <c r="N64" s="50"/>
    </row>
    <row r="65" spans="1:14" ht="15" x14ac:dyDescent="0.2">
      <c r="A65" s="60"/>
      <c r="B65" s="61"/>
      <c r="C65" s="61"/>
      <c r="D65" s="61"/>
      <c r="E65" s="62"/>
      <c r="F65" s="63"/>
      <c r="G65" s="61"/>
      <c r="H65" s="61"/>
      <c r="I65" s="64"/>
      <c r="J65" s="65"/>
      <c r="K65" s="65"/>
      <c r="L65" s="65"/>
      <c r="M65" s="67"/>
      <c r="N65" s="70"/>
    </row>
    <row r="66" spans="1:14" ht="15.75" x14ac:dyDescent="0.25">
      <c r="A66" s="12"/>
      <c r="B66" s="10"/>
      <c r="C66" s="10"/>
      <c r="D66" s="10"/>
      <c r="E66" s="11"/>
      <c r="F66" s="12"/>
      <c r="G66" s="10"/>
      <c r="H66" s="10"/>
      <c r="I66" s="195" t="s">
        <v>80</v>
      </c>
      <c r="J66" s="186"/>
      <c r="K66" s="195" t="s">
        <v>644</v>
      </c>
      <c r="L66" s="195"/>
      <c r="M66" s="76"/>
      <c r="N66" s="77"/>
    </row>
  </sheetData>
  <mergeCells count="7">
    <mergeCell ref="I66:J66"/>
    <mergeCell ref="K66:L66"/>
    <mergeCell ref="A1:N1"/>
    <mergeCell ref="A4:B4"/>
    <mergeCell ref="A16:B16"/>
    <mergeCell ref="A30:B30"/>
    <mergeCell ref="A42:B42"/>
  </mergeCells>
  <pageMargins left="0" right="0" top="0" bottom="0" header="0.5" footer="0.5"/>
  <pageSetup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66"/>
  <sheetViews>
    <sheetView workbookViewId="0">
      <selection activeCell="O69" sqref="O69"/>
    </sheetView>
  </sheetViews>
  <sheetFormatPr defaultRowHeight="12.75" x14ac:dyDescent="0.2"/>
  <cols>
    <col min="1" max="1" width="10" customWidth="1"/>
    <col min="2" max="2" width="9" customWidth="1"/>
    <col min="3" max="3" width="14.140625" customWidth="1"/>
    <col min="4" max="4" width="5.7109375" customWidth="1"/>
    <col min="5" max="5" width="5.28515625" customWidth="1"/>
    <col min="6" max="6" width="5.140625" customWidth="1"/>
    <col min="7" max="7" width="19.28515625" customWidth="1"/>
    <col min="8" max="8" width="19.85546875" customWidth="1"/>
    <col min="9" max="9" width="9.28515625" customWidth="1"/>
    <col min="10" max="10" width="8.28515625" customWidth="1"/>
    <col min="11" max="11" width="9.28515625" customWidth="1"/>
    <col min="12" max="12" width="9.42578125" customWidth="1"/>
    <col min="13" max="13" width="6.5703125" customWidth="1"/>
    <col min="14" max="14" width="7.28515625" customWidth="1"/>
  </cols>
  <sheetData>
    <row r="1" spans="1:14" ht="21.95" customHeight="1" x14ac:dyDescent="0.3">
      <c r="A1" s="187" t="s">
        <v>721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93"/>
      <c r="N4" s="16"/>
    </row>
    <row r="5" spans="1:14" ht="15" x14ac:dyDescent="0.2">
      <c r="A5" s="60">
        <v>41939</v>
      </c>
      <c r="B5" s="61">
        <v>277872</v>
      </c>
      <c r="C5" s="61" t="s">
        <v>730</v>
      </c>
      <c r="D5" s="61">
        <v>517</v>
      </c>
      <c r="E5" s="62" t="s">
        <v>22</v>
      </c>
      <c r="F5" s="63" t="s">
        <v>23</v>
      </c>
      <c r="G5" s="61" t="s">
        <v>761</v>
      </c>
      <c r="H5" s="61" t="s">
        <v>731</v>
      </c>
      <c r="I5" s="64">
        <v>40320</v>
      </c>
      <c r="J5" s="65">
        <v>4100</v>
      </c>
      <c r="K5" s="65">
        <v>32500</v>
      </c>
      <c r="L5" s="65">
        <f>K5+J5</f>
        <v>36600</v>
      </c>
      <c r="M5" s="93"/>
      <c r="N5" s="68" t="s">
        <v>287</v>
      </c>
    </row>
    <row r="6" spans="1:14" ht="15" x14ac:dyDescent="0.2">
      <c r="A6" s="55">
        <v>42062</v>
      </c>
      <c r="B6" s="10">
        <v>318906</v>
      </c>
      <c r="C6" s="10" t="s">
        <v>760</v>
      </c>
      <c r="D6" s="10">
        <v>415</v>
      </c>
      <c r="E6" s="11" t="s">
        <v>22</v>
      </c>
      <c r="F6" s="12" t="s">
        <v>64</v>
      </c>
      <c r="G6" s="10" t="s">
        <v>88</v>
      </c>
      <c r="H6" s="10" t="s">
        <v>759</v>
      </c>
      <c r="I6" s="13">
        <v>25000</v>
      </c>
      <c r="J6" s="14">
        <v>4500</v>
      </c>
      <c r="K6" s="14">
        <v>16500</v>
      </c>
      <c r="L6" s="14">
        <f>K6+J6</f>
        <v>21000</v>
      </c>
      <c r="M6" s="93">
        <f>L6/I6</f>
        <v>0.84</v>
      </c>
      <c r="N6" s="49" t="s">
        <v>359</v>
      </c>
    </row>
    <row r="7" spans="1:14" ht="15" x14ac:dyDescent="0.2">
      <c r="A7" s="55">
        <v>42033</v>
      </c>
      <c r="B7" s="10">
        <v>322303</v>
      </c>
      <c r="C7" s="10" t="s">
        <v>479</v>
      </c>
      <c r="D7" s="10">
        <v>312</v>
      </c>
      <c r="E7" s="11" t="s">
        <v>22</v>
      </c>
      <c r="F7" s="12" t="s">
        <v>23</v>
      </c>
      <c r="G7" s="10" t="s">
        <v>481</v>
      </c>
      <c r="H7" s="10" t="s">
        <v>762</v>
      </c>
      <c r="I7" s="13">
        <v>89000</v>
      </c>
      <c r="J7" s="14">
        <v>4700</v>
      </c>
      <c r="K7" s="14">
        <v>76600</v>
      </c>
      <c r="L7" s="14">
        <v>81300</v>
      </c>
      <c r="M7" s="93">
        <v>0.91</v>
      </c>
      <c r="N7" s="49" t="s">
        <v>287</v>
      </c>
    </row>
    <row r="8" spans="1:14" ht="15" x14ac:dyDescent="0.2">
      <c r="A8" s="60">
        <v>42156</v>
      </c>
      <c r="B8" s="61">
        <v>352581</v>
      </c>
      <c r="C8" s="61" t="s">
        <v>352</v>
      </c>
      <c r="D8" s="61">
        <v>105</v>
      </c>
      <c r="E8" s="62" t="s">
        <v>105</v>
      </c>
      <c r="F8" s="63" t="s">
        <v>23</v>
      </c>
      <c r="G8" s="61" t="s">
        <v>354</v>
      </c>
      <c r="H8" s="61" t="s">
        <v>766</v>
      </c>
      <c r="I8" s="64">
        <v>20000</v>
      </c>
      <c r="J8" s="65">
        <v>4200</v>
      </c>
      <c r="K8" s="65">
        <v>42700</v>
      </c>
      <c r="L8" s="65">
        <v>46900</v>
      </c>
      <c r="M8" s="93"/>
      <c r="N8" s="68"/>
    </row>
    <row r="9" spans="1:14" ht="15" x14ac:dyDescent="0.2">
      <c r="A9" s="60">
        <v>42158</v>
      </c>
      <c r="B9" s="61">
        <v>356773</v>
      </c>
      <c r="C9" s="61" t="s">
        <v>648</v>
      </c>
      <c r="D9" s="61">
        <v>417</v>
      </c>
      <c r="E9" s="62" t="s">
        <v>22</v>
      </c>
      <c r="F9" s="63" t="s">
        <v>64</v>
      </c>
      <c r="G9" s="61" t="s">
        <v>88</v>
      </c>
      <c r="H9" s="61" t="s">
        <v>767</v>
      </c>
      <c r="I9" s="64">
        <v>39000</v>
      </c>
      <c r="J9" s="65">
        <v>4400</v>
      </c>
      <c r="K9" s="65">
        <v>17300</v>
      </c>
      <c r="L9" s="65">
        <v>21700</v>
      </c>
      <c r="M9" s="93"/>
      <c r="N9" s="72" t="s">
        <v>359</v>
      </c>
    </row>
    <row r="10" spans="1:14" ht="15" x14ac:dyDescent="0.2">
      <c r="A10" s="60">
        <v>42159</v>
      </c>
      <c r="B10" s="61"/>
      <c r="C10" s="61" t="s">
        <v>768</v>
      </c>
      <c r="D10" s="61"/>
      <c r="E10" s="62" t="s">
        <v>105</v>
      </c>
      <c r="F10" s="63" t="s">
        <v>733</v>
      </c>
      <c r="G10" s="61" t="s">
        <v>769</v>
      </c>
      <c r="H10" s="61" t="s">
        <v>766</v>
      </c>
      <c r="I10" s="64">
        <v>1000</v>
      </c>
      <c r="J10" s="65">
        <v>400</v>
      </c>
      <c r="K10" s="65">
        <v>600</v>
      </c>
      <c r="L10" s="65">
        <v>1000</v>
      </c>
      <c r="M10" s="93"/>
      <c r="N10" s="51"/>
    </row>
    <row r="11" spans="1:14" ht="15" x14ac:dyDescent="0.2">
      <c r="A11" s="60">
        <v>42233</v>
      </c>
      <c r="B11" s="61">
        <v>383267</v>
      </c>
      <c r="C11" s="61" t="s">
        <v>780</v>
      </c>
      <c r="D11" s="61">
        <v>204</v>
      </c>
      <c r="E11" s="62" t="s">
        <v>22</v>
      </c>
      <c r="F11" s="63" t="s">
        <v>64</v>
      </c>
      <c r="G11" s="61" t="s">
        <v>354</v>
      </c>
      <c r="H11" s="61" t="s">
        <v>781</v>
      </c>
      <c r="I11" s="64">
        <v>30000</v>
      </c>
      <c r="J11" s="65">
        <v>4500</v>
      </c>
      <c r="K11" s="65">
        <v>43600</v>
      </c>
      <c r="L11" s="65">
        <v>48100</v>
      </c>
      <c r="M11" s="93"/>
      <c r="N11" s="72" t="s">
        <v>458</v>
      </c>
    </row>
    <row r="12" spans="1:14" ht="15" x14ac:dyDescent="0.2">
      <c r="A12" s="55">
        <v>42247</v>
      </c>
      <c r="B12" s="20">
        <v>402420</v>
      </c>
      <c r="C12" s="10" t="s">
        <v>513</v>
      </c>
      <c r="D12" s="10">
        <v>210</v>
      </c>
      <c r="E12" s="11" t="s">
        <v>105</v>
      </c>
      <c r="F12" s="12" t="s">
        <v>23</v>
      </c>
      <c r="G12" s="10" t="s">
        <v>783</v>
      </c>
      <c r="H12" s="10" t="s">
        <v>782</v>
      </c>
      <c r="I12" s="13">
        <v>110500</v>
      </c>
      <c r="J12" s="14">
        <v>5600</v>
      </c>
      <c r="K12" s="14">
        <v>84100</v>
      </c>
      <c r="L12" s="14">
        <v>89700</v>
      </c>
      <c r="M12" s="93">
        <v>0.81</v>
      </c>
      <c r="N12" s="51" t="s">
        <v>797</v>
      </c>
    </row>
    <row r="13" spans="1:14" ht="15" x14ac:dyDescent="0.2">
      <c r="A13" s="87">
        <v>42229</v>
      </c>
      <c r="B13" s="66">
        <v>402452</v>
      </c>
      <c r="C13" s="61" t="s">
        <v>785</v>
      </c>
      <c r="D13" s="61">
        <v>504</v>
      </c>
      <c r="E13" s="62" t="s">
        <v>22</v>
      </c>
      <c r="F13" s="63" t="s">
        <v>23</v>
      </c>
      <c r="G13" s="61" t="s">
        <v>784</v>
      </c>
      <c r="H13" s="61" t="s">
        <v>783</v>
      </c>
      <c r="I13" s="64">
        <v>7500</v>
      </c>
      <c r="J13" s="65">
        <v>3800</v>
      </c>
      <c r="K13" s="65">
        <v>6500</v>
      </c>
      <c r="L13" s="65">
        <v>10300</v>
      </c>
      <c r="M13" s="93"/>
      <c r="N13" s="68" t="s">
        <v>361</v>
      </c>
    </row>
    <row r="14" spans="1:14" ht="15" x14ac:dyDescent="0.2">
      <c r="A14" s="60"/>
      <c r="B14" s="61"/>
      <c r="C14" s="61"/>
      <c r="D14" s="61"/>
      <c r="E14" s="62"/>
      <c r="F14" s="63"/>
      <c r="G14" s="61"/>
      <c r="H14" s="61"/>
      <c r="I14" s="64"/>
      <c r="J14" s="65"/>
      <c r="K14" s="65"/>
      <c r="L14" s="65"/>
      <c r="M14" s="93"/>
      <c r="N14" s="68"/>
    </row>
    <row r="15" spans="1:14" ht="15" x14ac:dyDescent="0.2">
      <c r="A15" s="60"/>
      <c r="B15" s="61"/>
      <c r="C15" s="61"/>
      <c r="D15" s="61"/>
      <c r="E15" s="62"/>
      <c r="F15" s="63"/>
      <c r="G15" s="61"/>
      <c r="H15" s="61"/>
      <c r="I15" s="64"/>
      <c r="J15" s="65"/>
      <c r="K15" s="65"/>
      <c r="L15" s="65"/>
      <c r="M15" s="93"/>
      <c r="N15" s="68"/>
    </row>
    <row r="16" spans="1:14" ht="15.75" x14ac:dyDescent="0.25">
      <c r="A16" s="196" t="s">
        <v>35</v>
      </c>
      <c r="B16" s="197"/>
      <c r="C16" s="10"/>
      <c r="D16" s="10"/>
      <c r="E16" s="11"/>
      <c r="F16" s="12"/>
      <c r="G16" s="10"/>
      <c r="H16" s="10"/>
      <c r="I16" s="13"/>
      <c r="J16" s="14"/>
      <c r="K16" s="14"/>
      <c r="L16" s="65"/>
      <c r="M16" s="93"/>
      <c r="N16" s="49"/>
    </row>
    <row r="17" spans="1:23" ht="15" x14ac:dyDescent="0.2">
      <c r="A17" s="60">
        <v>42223</v>
      </c>
      <c r="B17" s="61">
        <v>388997</v>
      </c>
      <c r="C17" s="61" t="s">
        <v>773</v>
      </c>
      <c r="D17" s="61">
        <v>11</v>
      </c>
      <c r="E17" s="62" t="s">
        <v>105</v>
      </c>
      <c r="F17" s="63" t="s">
        <v>23</v>
      </c>
      <c r="G17" s="61" t="s">
        <v>774</v>
      </c>
      <c r="H17" s="61" t="s">
        <v>775</v>
      </c>
      <c r="I17" s="64">
        <v>12500</v>
      </c>
      <c r="J17" s="65">
        <v>2500</v>
      </c>
      <c r="K17" s="65">
        <v>3300</v>
      </c>
      <c r="L17" s="65">
        <v>5800</v>
      </c>
      <c r="M17" s="93"/>
      <c r="N17" s="72"/>
    </row>
    <row r="18" spans="1:23" ht="15" x14ac:dyDescent="0.2">
      <c r="A18" s="60">
        <v>42277</v>
      </c>
      <c r="B18" s="66">
        <v>416388</v>
      </c>
      <c r="C18" s="61" t="s">
        <v>798</v>
      </c>
      <c r="D18" s="61">
        <v>226</v>
      </c>
      <c r="E18" s="62" t="s">
        <v>22</v>
      </c>
      <c r="F18" s="63" t="s">
        <v>23</v>
      </c>
      <c r="G18" s="61" t="s">
        <v>799</v>
      </c>
      <c r="H18" s="61" t="s">
        <v>800</v>
      </c>
      <c r="I18" s="64">
        <v>45000</v>
      </c>
      <c r="J18" s="65">
        <v>5600</v>
      </c>
      <c r="K18" s="65">
        <v>43600</v>
      </c>
      <c r="L18" s="65">
        <v>49200</v>
      </c>
      <c r="M18" s="93"/>
      <c r="N18" s="72" t="s">
        <v>394</v>
      </c>
    </row>
    <row r="19" spans="1:23" ht="15" x14ac:dyDescent="0.2">
      <c r="A19" s="55"/>
      <c r="B19" s="10"/>
      <c r="C19" s="10"/>
      <c r="D19" s="10"/>
      <c r="E19" s="11"/>
      <c r="F19" s="12"/>
      <c r="G19" s="10"/>
      <c r="H19" s="10"/>
      <c r="I19" s="13"/>
      <c r="J19" s="14"/>
      <c r="K19" s="14"/>
      <c r="L19" s="65"/>
      <c r="M19" s="93"/>
      <c r="N19" s="49"/>
    </row>
    <row r="20" spans="1:23" ht="15.75" x14ac:dyDescent="0.25">
      <c r="A20" s="196" t="s">
        <v>595</v>
      </c>
      <c r="B20" s="200"/>
      <c r="C20" s="61"/>
      <c r="D20" s="61"/>
      <c r="E20" s="62"/>
      <c r="F20" s="63"/>
      <c r="G20" s="61"/>
      <c r="H20" s="61"/>
      <c r="I20" s="64"/>
      <c r="J20" s="65"/>
      <c r="K20" s="65"/>
      <c r="L20" s="65"/>
      <c r="M20" s="93"/>
      <c r="N20" s="68"/>
    </row>
    <row r="21" spans="1:23" ht="15" x14ac:dyDescent="0.2">
      <c r="A21" s="60">
        <v>42032</v>
      </c>
      <c r="B21" s="61">
        <v>309109</v>
      </c>
      <c r="C21" s="61" t="s">
        <v>747</v>
      </c>
      <c r="D21" s="61">
        <v>203</v>
      </c>
      <c r="E21" s="62" t="s">
        <v>22</v>
      </c>
      <c r="F21" s="63" t="s">
        <v>23</v>
      </c>
      <c r="G21" s="61" t="s">
        <v>748</v>
      </c>
      <c r="H21" s="61" t="s">
        <v>749</v>
      </c>
      <c r="I21" s="64">
        <v>2000</v>
      </c>
      <c r="J21" s="65">
        <v>3100</v>
      </c>
      <c r="K21" s="65">
        <v>3000</v>
      </c>
      <c r="L21" s="65">
        <f>K21+J21</f>
        <v>6100</v>
      </c>
      <c r="M21" s="93"/>
      <c r="N21" s="68" t="s">
        <v>364</v>
      </c>
    </row>
    <row r="22" spans="1:23" ht="15" x14ac:dyDescent="0.2">
      <c r="A22" s="60">
        <v>42114</v>
      </c>
      <c r="B22" s="61">
        <v>329996</v>
      </c>
      <c r="C22" s="61" t="s">
        <v>747</v>
      </c>
      <c r="D22" s="61">
        <v>203</v>
      </c>
      <c r="E22" s="62" t="s">
        <v>22</v>
      </c>
      <c r="F22" s="63" t="s">
        <v>733</v>
      </c>
      <c r="G22" s="61" t="s">
        <v>749</v>
      </c>
      <c r="H22" s="61" t="s">
        <v>764</v>
      </c>
      <c r="I22" s="64">
        <v>5000</v>
      </c>
      <c r="J22" s="65">
        <v>3100</v>
      </c>
      <c r="K22" s="65">
        <v>3000</v>
      </c>
      <c r="L22" s="65">
        <v>6100</v>
      </c>
      <c r="M22" s="93"/>
      <c r="N22" s="68" t="s">
        <v>364</v>
      </c>
    </row>
    <row r="23" spans="1:23" ht="15" x14ac:dyDescent="0.2">
      <c r="A23" s="55">
        <v>42186</v>
      </c>
      <c r="B23" s="10">
        <v>372442</v>
      </c>
      <c r="C23" s="10" t="s">
        <v>770</v>
      </c>
      <c r="D23" s="10">
        <v>109</v>
      </c>
      <c r="E23" s="11" t="s">
        <v>22</v>
      </c>
      <c r="F23" s="12" t="s">
        <v>23</v>
      </c>
      <c r="G23" s="10" t="s">
        <v>771</v>
      </c>
      <c r="H23" s="10" t="s">
        <v>772</v>
      </c>
      <c r="I23" s="13">
        <v>27000</v>
      </c>
      <c r="J23" s="14">
        <v>3000</v>
      </c>
      <c r="K23" s="14">
        <v>22200</v>
      </c>
      <c r="L23" s="14">
        <v>25200</v>
      </c>
      <c r="M23" s="93">
        <v>0.93</v>
      </c>
      <c r="N23" s="49" t="s">
        <v>361</v>
      </c>
    </row>
    <row r="24" spans="1:23" ht="15" x14ac:dyDescent="0.2">
      <c r="A24" s="55"/>
      <c r="B24" s="10"/>
      <c r="C24" s="10"/>
      <c r="D24" s="10"/>
      <c r="E24" s="11"/>
      <c r="F24" s="12"/>
      <c r="G24" s="10"/>
      <c r="H24" s="10"/>
      <c r="I24" s="13"/>
      <c r="J24" s="14"/>
      <c r="K24" s="14"/>
      <c r="L24" s="14"/>
      <c r="M24" s="93"/>
      <c r="N24" s="49"/>
    </row>
    <row r="25" spans="1:23" ht="15" x14ac:dyDescent="0.2">
      <c r="A25" s="60"/>
      <c r="B25" s="61"/>
      <c r="C25" s="61"/>
      <c r="D25" s="61"/>
      <c r="E25" s="62"/>
      <c r="F25" s="63"/>
      <c r="G25" s="61"/>
      <c r="H25" s="61"/>
      <c r="I25" s="64"/>
      <c r="J25" s="65"/>
      <c r="K25" s="65"/>
      <c r="L25" s="65"/>
      <c r="M25" s="93"/>
      <c r="N25" s="68"/>
    </row>
    <row r="26" spans="1:23" ht="15" x14ac:dyDescent="0.2">
      <c r="A26" s="55"/>
      <c r="B26" s="10"/>
      <c r="C26" s="10"/>
      <c r="D26" s="10"/>
      <c r="E26" s="11"/>
      <c r="F26" s="12"/>
      <c r="G26" s="10"/>
      <c r="H26" s="10"/>
      <c r="I26" s="13"/>
      <c r="J26" s="14"/>
      <c r="K26" s="14"/>
      <c r="L26" s="14"/>
      <c r="M26" s="93"/>
      <c r="N26" s="49"/>
    </row>
    <row r="27" spans="1:23" ht="15" x14ac:dyDescent="0.2">
      <c r="A27" s="55"/>
      <c r="B27" s="10"/>
      <c r="C27" s="10"/>
      <c r="D27" s="10"/>
      <c r="E27" s="11"/>
      <c r="F27" s="12"/>
      <c r="G27" s="10"/>
      <c r="H27" s="10"/>
      <c r="I27" s="13"/>
      <c r="J27" s="14"/>
      <c r="K27" s="14"/>
      <c r="L27" s="14"/>
      <c r="M27" s="93"/>
      <c r="N27" s="49"/>
    </row>
    <row r="28" spans="1:23" ht="15" x14ac:dyDescent="0.2">
      <c r="A28" s="60"/>
      <c r="B28" s="61"/>
      <c r="C28" s="61"/>
      <c r="D28" s="61"/>
      <c r="E28" s="62"/>
      <c r="F28" s="63"/>
      <c r="G28" s="61"/>
      <c r="H28" s="61"/>
      <c r="I28" s="64"/>
      <c r="J28" s="65"/>
      <c r="K28" s="65"/>
      <c r="L28" s="65"/>
      <c r="M28" s="93"/>
      <c r="N28" s="70"/>
    </row>
    <row r="29" spans="1:23" ht="15" x14ac:dyDescent="0.2">
      <c r="A29" s="55"/>
      <c r="B29" s="10"/>
      <c r="C29" s="10"/>
      <c r="D29" s="10"/>
      <c r="E29" s="11"/>
      <c r="F29" s="12"/>
      <c r="G29" s="10"/>
      <c r="H29" s="10"/>
      <c r="I29" s="13"/>
      <c r="J29" s="14"/>
      <c r="K29" s="14"/>
      <c r="L29" s="14"/>
      <c r="M29" s="93"/>
      <c r="N29" s="50"/>
    </row>
    <row r="30" spans="1:23" ht="15.75" x14ac:dyDescent="0.25">
      <c r="A30" s="196" t="s">
        <v>52</v>
      </c>
      <c r="B30" s="184"/>
      <c r="C30" s="10"/>
      <c r="D30" s="10"/>
      <c r="E30" s="11"/>
      <c r="F30" s="12"/>
      <c r="G30" s="10"/>
      <c r="H30" s="10"/>
      <c r="I30" s="13"/>
      <c r="J30" s="14"/>
      <c r="K30" s="14"/>
      <c r="L30" s="14"/>
      <c r="M30" s="93"/>
      <c r="N30" s="50"/>
    </row>
    <row r="31" spans="1:23" ht="15" x14ac:dyDescent="0.2">
      <c r="A31" s="60">
        <v>42279</v>
      </c>
      <c r="B31" s="61">
        <v>269371</v>
      </c>
      <c r="C31" s="61" t="s">
        <v>720</v>
      </c>
      <c r="D31" s="61">
        <v>205</v>
      </c>
      <c r="E31" s="62" t="s">
        <v>22</v>
      </c>
      <c r="F31" s="63" t="s">
        <v>23</v>
      </c>
      <c r="G31" s="61" t="s">
        <v>718</v>
      </c>
      <c r="H31" s="61" t="s">
        <v>719</v>
      </c>
      <c r="I31" s="64">
        <v>50000</v>
      </c>
      <c r="J31" s="65">
        <v>4100</v>
      </c>
      <c r="K31" s="65">
        <v>65000</v>
      </c>
      <c r="L31" s="65">
        <f>K31+J31</f>
        <v>69100</v>
      </c>
      <c r="M31" s="93"/>
      <c r="N31" s="70" t="s">
        <v>287</v>
      </c>
    </row>
    <row r="32" spans="1:23" ht="15" x14ac:dyDescent="0.2">
      <c r="A32" s="60">
        <v>42095</v>
      </c>
      <c r="B32" s="61">
        <v>324525</v>
      </c>
      <c r="C32" s="61" t="s">
        <v>824</v>
      </c>
      <c r="D32" s="61">
        <v>312</v>
      </c>
      <c r="E32" s="62" t="s">
        <v>22</v>
      </c>
      <c r="F32" s="63" t="s">
        <v>733</v>
      </c>
      <c r="G32" s="61" t="s">
        <v>763</v>
      </c>
      <c r="H32" s="61" t="s">
        <v>48</v>
      </c>
      <c r="I32" s="64">
        <v>4000</v>
      </c>
      <c r="J32" s="65">
        <v>4200</v>
      </c>
      <c r="K32" s="65">
        <v>500</v>
      </c>
      <c r="L32" s="65">
        <v>4700</v>
      </c>
      <c r="M32" s="93"/>
      <c r="N32" s="70"/>
      <c r="O32" s="27"/>
      <c r="P32" s="28"/>
      <c r="Q32" s="29"/>
      <c r="R32" s="29"/>
      <c r="S32" s="30"/>
      <c r="T32" s="30"/>
      <c r="U32" s="30"/>
      <c r="V32" s="30"/>
      <c r="W32" s="29"/>
    </row>
    <row r="33" spans="1:23" ht="15" x14ac:dyDescent="0.2">
      <c r="A33" s="55"/>
      <c r="B33" s="10"/>
      <c r="C33" s="10"/>
      <c r="D33" s="10"/>
      <c r="E33" s="11"/>
      <c r="F33" s="12"/>
      <c r="G33" s="10"/>
      <c r="H33" s="10"/>
      <c r="I33" s="13"/>
      <c r="J33" s="14"/>
      <c r="K33" s="14"/>
      <c r="L33" s="14"/>
      <c r="M33" s="93"/>
      <c r="N33" s="50"/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60"/>
      <c r="B34" s="61"/>
      <c r="C34" s="61"/>
      <c r="D34" s="61"/>
      <c r="E34" s="62"/>
      <c r="F34" s="63"/>
      <c r="G34" s="61"/>
      <c r="H34" s="61"/>
      <c r="I34" s="64"/>
      <c r="J34" s="65"/>
      <c r="K34" s="65"/>
      <c r="L34" s="65"/>
      <c r="M34" s="93"/>
      <c r="N34" s="49"/>
    </row>
    <row r="35" spans="1:23" ht="15" x14ac:dyDescent="0.2">
      <c r="A35" s="55"/>
      <c r="B35" s="22"/>
      <c r="C35" s="10"/>
      <c r="D35" s="10"/>
      <c r="E35" s="11"/>
      <c r="F35" s="12"/>
      <c r="G35" s="10"/>
      <c r="H35" s="10"/>
      <c r="I35" s="13"/>
      <c r="J35" s="14"/>
      <c r="K35" s="14"/>
      <c r="L35" s="14"/>
      <c r="M35" s="93"/>
      <c r="N35" s="49"/>
    </row>
    <row r="36" spans="1:23" s="71" customFormat="1" ht="15" x14ac:dyDescent="0.2">
      <c r="A36" s="55"/>
      <c r="B36" s="22"/>
      <c r="C36" s="10"/>
      <c r="D36" s="10"/>
      <c r="E36" s="11"/>
      <c r="F36" s="12"/>
      <c r="G36" s="10"/>
      <c r="H36" s="10"/>
      <c r="I36" s="13"/>
      <c r="J36" s="14"/>
      <c r="K36" s="14"/>
      <c r="L36" s="14"/>
      <c r="M36" s="93"/>
      <c r="N36" s="49"/>
    </row>
    <row r="37" spans="1:23" ht="15" x14ac:dyDescent="0.2">
      <c r="A37" s="55"/>
      <c r="B37" s="22"/>
      <c r="C37" s="10"/>
      <c r="D37" s="10"/>
      <c r="E37" s="11"/>
      <c r="F37" s="12"/>
      <c r="G37" s="10"/>
      <c r="H37" s="10"/>
      <c r="I37" s="13"/>
      <c r="J37" s="14"/>
      <c r="K37" s="14"/>
      <c r="L37" s="14"/>
      <c r="M37" s="93"/>
      <c r="N37" s="49"/>
    </row>
    <row r="38" spans="1:23" ht="15" x14ac:dyDescent="0.2">
      <c r="A38" s="60"/>
      <c r="B38" s="61"/>
      <c r="C38" s="61"/>
      <c r="D38" s="61"/>
      <c r="E38" s="62"/>
      <c r="F38" s="63"/>
      <c r="G38" s="61"/>
      <c r="H38" s="61"/>
      <c r="I38" s="64"/>
      <c r="J38" s="65"/>
      <c r="K38" s="65"/>
      <c r="L38" s="65"/>
      <c r="M38" s="93"/>
      <c r="N38" s="50"/>
    </row>
    <row r="39" spans="1:23" ht="15" x14ac:dyDescent="0.2">
      <c r="A39" s="87"/>
      <c r="B39" s="61"/>
      <c r="C39" s="61"/>
      <c r="D39" s="61"/>
      <c r="E39" s="62"/>
      <c r="F39" s="63"/>
      <c r="G39" s="61"/>
      <c r="H39" s="61"/>
      <c r="I39" s="64"/>
      <c r="J39" s="65"/>
      <c r="K39" s="65"/>
      <c r="L39" s="65"/>
      <c r="M39" s="93"/>
      <c r="N39" s="50"/>
    </row>
    <row r="40" spans="1:23" ht="15.75" x14ac:dyDescent="0.25">
      <c r="A40" s="85"/>
      <c r="B40" s="16"/>
      <c r="C40" s="10"/>
      <c r="D40" s="10"/>
      <c r="E40" s="11"/>
      <c r="F40" s="12"/>
      <c r="G40" s="10"/>
      <c r="H40" s="10"/>
      <c r="I40" s="13"/>
      <c r="J40" s="14"/>
      <c r="K40" s="14"/>
      <c r="L40" s="14"/>
      <c r="M40" s="93"/>
      <c r="N40" s="50"/>
    </row>
    <row r="41" spans="1:23" ht="15" x14ac:dyDescent="0.2">
      <c r="A41" s="60"/>
      <c r="B41" s="61"/>
      <c r="C41" s="61"/>
      <c r="D41" s="61"/>
      <c r="E41" s="62"/>
      <c r="F41" s="63"/>
      <c r="G41" s="61"/>
      <c r="H41" s="61"/>
      <c r="I41" s="64"/>
      <c r="J41" s="65"/>
      <c r="K41" s="65"/>
      <c r="L41" s="65"/>
      <c r="M41" s="93"/>
      <c r="N41" s="70"/>
    </row>
    <row r="42" spans="1:23" ht="15.75" x14ac:dyDescent="0.25">
      <c r="A42" s="196" t="s">
        <v>61</v>
      </c>
      <c r="B42" s="184"/>
      <c r="C42" s="10"/>
      <c r="D42" s="10"/>
      <c r="E42" s="11"/>
      <c r="F42" s="12"/>
      <c r="G42" s="10"/>
      <c r="H42" s="10"/>
      <c r="I42" s="13"/>
      <c r="J42" s="14"/>
      <c r="K42" s="14"/>
      <c r="L42" s="14"/>
      <c r="M42" s="93"/>
      <c r="N42" s="50"/>
    </row>
    <row r="43" spans="1:23" ht="15" x14ac:dyDescent="0.2">
      <c r="A43" s="60">
        <v>41927</v>
      </c>
      <c r="B43" s="61">
        <v>271477</v>
      </c>
      <c r="C43" s="61" t="s">
        <v>727</v>
      </c>
      <c r="D43" s="61"/>
      <c r="E43" s="62" t="s">
        <v>22</v>
      </c>
      <c r="F43" s="63" t="s">
        <v>23</v>
      </c>
      <c r="G43" s="61" t="s">
        <v>728</v>
      </c>
      <c r="H43" s="61" t="s">
        <v>729</v>
      </c>
      <c r="I43" s="64">
        <v>7000</v>
      </c>
      <c r="J43" s="65">
        <v>2400</v>
      </c>
      <c r="K43" s="65">
        <v>3600</v>
      </c>
      <c r="L43" s="65">
        <v>6000</v>
      </c>
      <c r="M43" s="93"/>
      <c r="N43" s="70"/>
    </row>
    <row r="44" spans="1:23" ht="15" x14ac:dyDescent="0.2">
      <c r="A44" s="55">
        <v>41995</v>
      </c>
      <c r="B44" s="10">
        <v>300356</v>
      </c>
      <c r="C44" s="10" t="s">
        <v>736</v>
      </c>
      <c r="D44" s="10">
        <v>512</v>
      </c>
      <c r="E44" s="11" t="s">
        <v>22</v>
      </c>
      <c r="F44" s="12" t="s">
        <v>23</v>
      </c>
      <c r="G44" s="10" t="s">
        <v>681</v>
      </c>
      <c r="H44" s="10" t="s">
        <v>344</v>
      </c>
      <c r="I44" s="13">
        <v>40420</v>
      </c>
      <c r="J44" s="14">
        <v>5000</v>
      </c>
      <c r="K44" s="14">
        <v>36100</v>
      </c>
      <c r="L44" s="83">
        <f t="shared" ref="L44:L50" si="0">J44+K44</f>
        <v>41100</v>
      </c>
      <c r="M44" s="93">
        <f t="shared" ref="M44:M50" si="1">L44/I44</f>
        <v>1.016823354774864</v>
      </c>
      <c r="N44" s="50" t="s">
        <v>394</v>
      </c>
    </row>
    <row r="45" spans="1:23" ht="15" x14ac:dyDescent="0.2">
      <c r="A45" s="60">
        <v>42030</v>
      </c>
      <c r="B45" s="61">
        <v>308944</v>
      </c>
      <c r="C45" s="61" t="s">
        <v>741</v>
      </c>
      <c r="D45" s="61">
        <v>412</v>
      </c>
      <c r="E45" s="62" t="s">
        <v>22</v>
      </c>
      <c r="F45" s="63" t="s">
        <v>64</v>
      </c>
      <c r="G45" s="61" t="s">
        <v>731</v>
      </c>
      <c r="H45" s="61" t="s">
        <v>740</v>
      </c>
      <c r="I45" s="64">
        <v>7000</v>
      </c>
      <c r="J45" s="65">
        <v>3800</v>
      </c>
      <c r="K45" s="65">
        <v>2000</v>
      </c>
      <c r="L45" s="65">
        <f t="shared" si="0"/>
        <v>5800</v>
      </c>
      <c r="M45" s="93"/>
      <c r="N45" s="70"/>
    </row>
    <row r="46" spans="1:23" ht="15" x14ac:dyDescent="0.2">
      <c r="A46" s="55">
        <v>42027</v>
      </c>
      <c r="B46" s="10">
        <v>308629</v>
      </c>
      <c r="C46" s="10" t="s">
        <v>752</v>
      </c>
      <c r="D46" s="10">
        <v>821</v>
      </c>
      <c r="E46" s="11" t="s">
        <v>22</v>
      </c>
      <c r="F46" s="12" t="s">
        <v>23</v>
      </c>
      <c r="G46" s="10" t="s">
        <v>750</v>
      </c>
      <c r="H46" s="10" t="s">
        <v>751</v>
      </c>
      <c r="I46" s="13">
        <v>55000</v>
      </c>
      <c r="J46" s="14">
        <v>5300</v>
      </c>
      <c r="K46" s="14">
        <v>53100</v>
      </c>
      <c r="L46" s="83">
        <f t="shared" si="0"/>
        <v>58400</v>
      </c>
      <c r="M46" s="93">
        <f t="shared" si="1"/>
        <v>1.0618181818181818</v>
      </c>
      <c r="N46" s="50" t="s">
        <v>287</v>
      </c>
    </row>
    <row r="47" spans="1:23" ht="15" x14ac:dyDescent="0.2">
      <c r="A47" s="60">
        <v>42012</v>
      </c>
      <c r="B47" s="61">
        <v>311125</v>
      </c>
      <c r="C47" s="61" t="s">
        <v>753</v>
      </c>
      <c r="D47" s="61">
        <v>610</v>
      </c>
      <c r="E47" s="62" t="s">
        <v>22</v>
      </c>
      <c r="F47" s="63" t="s">
        <v>23</v>
      </c>
      <c r="G47" s="61" t="s">
        <v>754</v>
      </c>
      <c r="H47" s="61" t="s">
        <v>755</v>
      </c>
      <c r="I47" s="64">
        <v>75000</v>
      </c>
      <c r="J47" s="65">
        <v>12500</v>
      </c>
      <c r="K47" s="65">
        <v>82100</v>
      </c>
      <c r="L47" s="65">
        <f t="shared" si="0"/>
        <v>94600</v>
      </c>
      <c r="M47" s="93"/>
      <c r="N47" s="70" t="s">
        <v>394</v>
      </c>
    </row>
    <row r="48" spans="1:23" ht="15" x14ac:dyDescent="0.2">
      <c r="A48" s="60">
        <v>42058</v>
      </c>
      <c r="B48" s="61">
        <v>315544</v>
      </c>
      <c r="C48" s="61" t="s">
        <v>758</v>
      </c>
      <c r="D48" s="61">
        <v>617</v>
      </c>
      <c r="E48" s="62" t="s">
        <v>22</v>
      </c>
      <c r="F48" s="63" t="s">
        <v>733</v>
      </c>
      <c r="G48" s="61" t="s">
        <v>756</v>
      </c>
      <c r="H48" s="61" t="s">
        <v>757</v>
      </c>
      <c r="I48" s="64">
        <v>8200</v>
      </c>
      <c r="J48" s="65">
        <v>3100</v>
      </c>
      <c r="K48" s="65">
        <v>6300</v>
      </c>
      <c r="L48" s="65">
        <f t="shared" si="0"/>
        <v>9400</v>
      </c>
      <c r="M48" s="93"/>
      <c r="N48" s="70" t="s">
        <v>359</v>
      </c>
    </row>
    <row r="49" spans="1:14" ht="15" x14ac:dyDescent="0.2">
      <c r="A49" s="55">
        <v>42121</v>
      </c>
      <c r="B49" s="10">
        <v>337550</v>
      </c>
      <c r="C49" s="10" t="s">
        <v>430</v>
      </c>
      <c r="D49" s="10">
        <v>717</v>
      </c>
      <c r="E49" s="11" t="s">
        <v>22</v>
      </c>
      <c r="F49" s="12" t="s">
        <v>23</v>
      </c>
      <c r="G49" s="10" t="s">
        <v>432</v>
      </c>
      <c r="H49" s="10" t="s">
        <v>765</v>
      </c>
      <c r="I49" s="13">
        <v>105000</v>
      </c>
      <c r="J49" s="14">
        <v>14500</v>
      </c>
      <c r="K49" s="14">
        <v>93100</v>
      </c>
      <c r="L49" s="14">
        <f t="shared" si="0"/>
        <v>107600</v>
      </c>
      <c r="M49" s="93">
        <f t="shared" si="1"/>
        <v>1.0247619047619048</v>
      </c>
      <c r="N49" s="50" t="s">
        <v>361</v>
      </c>
    </row>
    <row r="50" spans="1:14" ht="15" x14ac:dyDescent="0.2">
      <c r="A50" s="55">
        <v>42230</v>
      </c>
      <c r="B50" s="10">
        <v>393308</v>
      </c>
      <c r="C50" s="10" t="s">
        <v>776</v>
      </c>
      <c r="D50" s="10">
        <v>713</v>
      </c>
      <c r="E50" s="11" t="s">
        <v>22</v>
      </c>
      <c r="F50" s="12" t="s">
        <v>23</v>
      </c>
      <c r="G50" s="10" t="s">
        <v>777</v>
      </c>
      <c r="H50" s="10" t="s">
        <v>778</v>
      </c>
      <c r="I50" s="13">
        <v>26000</v>
      </c>
      <c r="J50" s="14">
        <v>4000</v>
      </c>
      <c r="K50" s="14">
        <v>23600</v>
      </c>
      <c r="L50" s="14">
        <f t="shared" si="0"/>
        <v>27600</v>
      </c>
      <c r="M50" s="93">
        <f t="shared" si="1"/>
        <v>1.0615384615384615</v>
      </c>
      <c r="N50" s="50" t="s">
        <v>779</v>
      </c>
    </row>
    <row r="51" spans="1:14" ht="15" x14ac:dyDescent="0.2">
      <c r="A51" s="60">
        <v>42248</v>
      </c>
      <c r="B51" s="61">
        <v>402834</v>
      </c>
      <c r="C51" s="61" t="s">
        <v>789</v>
      </c>
      <c r="D51" s="61"/>
      <c r="E51" s="62" t="s">
        <v>22</v>
      </c>
      <c r="F51" s="63" t="s">
        <v>733</v>
      </c>
      <c r="G51" s="61" t="s">
        <v>681</v>
      </c>
      <c r="H51" s="61" t="s">
        <v>790</v>
      </c>
      <c r="I51" s="64">
        <v>3500</v>
      </c>
      <c r="J51" s="65">
        <v>1800</v>
      </c>
      <c r="K51" s="65">
        <v>0</v>
      </c>
      <c r="L51" s="65">
        <v>1800</v>
      </c>
      <c r="M51" s="93"/>
      <c r="N51" s="70"/>
    </row>
    <row r="52" spans="1:14" ht="15" x14ac:dyDescent="0.2">
      <c r="A52" s="55">
        <v>42250</v>
      </c>
      <c r="B52" s="22">
        <v>404251</v>
      </c>
      <c r="C52" s="10" t="s">
        <v>791</v>
      </c>
      <c r="D52" s="10">
        <v>110</v>
      </c>
      <c r="E52" s="11" t="s">
        <v>22</v>
      </c>
      <c r="F52" s="12" t="s">
        <v>23</v>
      </c>
      <c r="G52" s="10" t="s">
        <v>638</v>
      </c>
      <c r="H52" s="10" t="s">
        <v>792</v>
      </c>
      <c r="I52" s="13">
        <v>200000</v>
      </c>
      <c r="J52" s="14">
        <v>13400</v>
      </c>
      <c r="K52" s="14">
        <v>153900</v>
      </c>
      <c r="L52" s="14">
        <v>167300</v>
      </c>
      <c r="M52" s="93">
        <v>0.85</v>
      </c>
      <c r="N52" s="49" t="s">
        <v>287</v>
      </c>
    </row>
    <row r="53" spans="1:14" ht="15" x14ac:dyDescent="0.2">
      <c r="A53" s="55"/>
      <c r="B53" s="22"/>
      <c r="C53" s="10" t="s">
        <v>796</v>
      </c>
      <c r="D53" s="10"/>
      <c r="E53" s="11"/>
      <c r="F53" s="12"/>
      <c r="G53" s="10" t="s">
        <v>638</v>
      </c>
      <c r="H53" s="10" t="s">
        <v>792</v>
      </c>
      <c r="I53" s="13"/>
      <c r="J53" s="14">
        <v>2600</v>
      </c>
      <c r="K53" s="14"/>
      <c r="L53" s="14"/>
      <c r="M53" s="93"/>
      <c r="N53" s="68"/>
    </row>
    <row r="54" spans="1:14" ht="15" x14ac:dyDescent="0.2">
      <c r="A54" s="60">
        <v>42255</v>
      </c>
      <c r="B54" s="91">
        <v>402934</v>
      </c>
      <c r="C54" s="61" t="s">
        <v>793</v>
      </c>
      <c r="D54" s="61">
        <v>812</v>
      </c>
      <c r="E54" s="62" t="s">
        <v>22</v>
      </c>
      <c r="F54" s="63" t="s">
        <v>23</v>
      </c>
      <c r="G54" s="61" t="s">
        <v>794</v>
      </c>
      <c r="H54" s="61" t="s">
        <v>795</v>
      </c>
      <c r="I54" s="64">
        <v>4000</v>
      </c>
      <c r="J54" s="65">
        <v>5000</v>
      </c>
      <c r="K54" s="65">
        <v>900</v>
      </c>
      <c r="L54" s="65">
        <v>5900</v>
      </c>
      <c r="M54" s="93"/>
      <c r="N54" s="70"/>
    </row>
    <row r="55" spans="1:14" ht="15" x14ac:dyDescent="0.2">
      <c r="A55" s="60">
        <v>42207</v>
      </c>
      <c r="B55" s="61">
        <v>417659</v>
      </c>
      <c r="C55" s="61" t="s">
        <v>803</v>
      </c>
      <c r="D55" s="61"/>
      <c r="E55" s="62" t="s">
        <v>105</v>
      </c>
      <c r="F55" s="63" t="s">
        <v>64</v>
      </c>
      <c r="G55" s="61" t="s">
        <v>804</v>
      </c>
      <c r="H55" s="61" t="s">
        <v>805</v>
      </c>
      <c r="I55" s="64">
        <v>60000</v>
      </c>
      <c r="J55" s="65">
        <v>6500</v>
      </c>
      <c r="K55" s="65">
        <v>15000</v>
      </c>
      <c r="L55" s="65">
        <v>21500</v>
      </c>
      <c r="M55" s="93"/>
      <c r="N55" s="50"/>
    </row>
    <row r="56" spans="1:14" ht="15" x14ac:dyDescent="0.2">
      <c r="A56" s="89">
        <v>42265</v>
      </c>
      <c r="B56" s="10">
        <v>409482</v>
      </c>
      <c r="C56" s="10" t="s">
        <v>806</v>
      </c>
      <c r="D56" s="10">
        <v>316</v>
      </c>
      <c r="E56" s="11" t="s">
        <v>22</v>
      </c>
      <c r="F56" s="12" t="s">
        <v>23</v>
      </c>
      <c r="G56" s="10" t="s">
        <v>792</v>
      </c>
      <c r="H56" s="10" t="s">
        <v>807</v>
      </c>
      <c r="I56" s="13">
        <v>89500</v>
      </c>
      <c r="J56" s="14">
        <v>7300</v>
      </c>
      <c r="K56" s="14">
        <v>60000</v>
      </c>
      <c r="L56" s="14">
        <v>67300</v>
      </c>
      <c r="M56" s="93">
        <v>0.75</v>
      </c>
      <c r="N56" s="50" t="s">
        <v>359</v>
      </c>
    </row>
    <row r="57" spans="1:14" ht="15" x14ac:dyDescent="0.2">
      <c r="A57" s="87"/>
      <c r="B57" s="61"/>
      <c r="C57" s="61"/>
      <c r="D57" s="61"/>
      <c r="E57" s="62"/>
      <c r="F57" s="63"/>
      <c r="G57" s="61"/>
      <c r="H57" s="61"/>
      <c r="I57" s="64"/>
      <c r="J57" s="65"/>
      <c r="K57" s="65"/>
      <c r="L57" s="65"/>
      <c r="M57" s="93"/>
      <c r="N57" s="50"/>
    </row>
    <row r="58" spans="1:14" ht="15" x14ac:dyDescent="0.2">
      <c r="A58" s="89"/>
      <c r="B58" s="10"/>
      <c r="C58" s="10"/>
      <c r="D58" s="10"/>
      <c r="E58" s="11"/>
      <c r="F58" s="12"/>
      <c r="G58" s="10"/>
      <c r="H58" s="10"/>
      <c r="I58" s="14"/>
      <c r="J58" s="14"/>
      <c r="K58" s="14"/>
      <c r="L58" s="14"/>
      <c r="M58" s="93"/>
      <c r="N58" s="50"/>
    </row>
    <row r="59" spans="1:14" ht="15.75" x14ac:dyDescent="0.25">
      <c r="A59" s="90" t="s">
        <v>75</v>
      </c>
      <c r="B59" s="10"/>
      <c r="C59" s="10"/>
      <c r="D59" s="10"/>
      <c r="E59" s="11"/>
      <c r="F59" s="12"/>
      <c r="G59" s="10"/>
      <c r="H59" s="10"/>
      <c r="I59" s="14"/>
      <c r="J59" s="14"/>
      <c r="K59" s="14"/>
      <c r="L59" s="14"/>
      <c r="M59" s="93"/>
      <c r="N59" s="50"/>
    </row>
    <row r="60" spans="1:14" ht="15" x14ac:dyDescent="0.2">
      <c r="A60" s="87">
        <v>41950</v>
      </c>
      <c r="B60" s="61">
        <v>282893</v>
      </c>
      <c r="C60" s="61" t="s">
        <v>732</v>
      </c>
      <c r="D60" s="61"/>
      <c r="E60" s="62" t="s">
        <v>385</v>
      </c>
      <c r="F60" s="63" t="s">
        <v>733</v>
      </c>
      <c r="G60" s="61" t="s">
        <v>734</v>
      </c>
      <c r="H60" s="61" t="s">
        <v>735</v>
      </c>
      <c r="I60" s="65">
        <v>7000</v>
      </c>
      <c r="J60" s="65">
        <v>3300</v>
      </c>
      <c r="K60" s="65">
        <v>1500</v>
      </c>
      <c r="L60" s="65">
        <f>J60+K60</f>
        <v>4800</v>
      </c>
      <c r="M60" s="93"/>
      <c r="N60" s="70" t="s">
        <v>630</v>
      </c>
    </row>
    <row r="61" spans="1:14" ht="15" x14ac:dyDescent="0.2">
      <c r="A61" s="87">
        <v>42031</v>
      </c>
      <c r="B61" s="61">
        <v>309257</v>
      </c>
      <c r="C61" s="61" t="s">
        <v>742</v>
      </c>
      <c r="D61" s="61"/>
      <c r="E61" s="62" t="s">
        <v>22</v>
      </c>
      <c r="F61" s="63" t="s">
        <v>746</v>
      </c>
      <c r="G61" s="61" t="s">
        <v>745</v>
      </c>
      <c r="H61" s="61" t="s">
        <v>693</v>
      </c>
      <c r="I61" s="65">
        <v>3000</v>
      </c>
      <c r="J61" s="65">
        <v>3000</v>
      </c>
      <c r="K61" s="65">
        <v>7100</v>
      </c>
      <c r="L61" s="65">
        <f>J61+K61</f>
        <v>10100</v>
      </c>
      <c r="M61" s="93"/>
      <c r="N61" s="70"/>
    </row>
    <row r="62" spans="1:14" ht="15" x14ac:dyDescent="0.2">
      <c r="A62" s="87"/>
      <c r="B62" s="61"/>
      <c r="C62" s="61" t="s">
        <v>743</v>
      </c>
      <c r="D62" s="61"/>
      <c r="E62" s="62"/>
      <c r="F62" s="63"/>
      <c r="G62" s="61" t="s">
        <v>744</v>
      </c>
      <c r="H62" s="61"/>
      <c r="I62" s="65"/>
      <c r="J62" s="65"/>
      <c r="K62" s="65"/>
      <c r="L62" s="65"/>
      <c r="M62" s="93"/>
      <c r="N62" s="70"/>
    </row>
    <row r="63" spans="1:14" ht="15" x14ac:dyDescent="0.2">
      <c r="A63" s="87">
        <v>42243</v>
      </c>
      <c r="B63" s="61">
        <v>392983</v>
      </c>
      <c r="C63" s="61" t="s">
        <v>786</v>
      </c>
      <c r="D63" s="61">
        <v>118</v>
      </c>
      <c r="E63" s="62" t="s">
        <v>385</v>
      </c>
      <c r="F63" s="63" t="s">
        <v>23</v>
      </c>
      <c r="G63" s="61" t="s">
        <v>788</v>
      </c>
      <c r="H63" s="61" t="s">
        <v>787</v>
      </c>
      <c r="I63" s="65">
        <v>5000</v>
      </c>
      <c r="J63" s="65">
        <v>3000</v>
      </c>
      <c r="K63" s="65">
        <v>2200</v>
      </c>
      <c r="L63" s="65">
        <v>5200</v>
      </c>
      <c r="M63" s="93"/>
      <c r="N63" s="50"/>
    </row>
    <row r="64" spans="1:14" ht="15" x14ac:dyDescent="0.2">
      <c r="A64" s="87"/>
      <c r="B64" s="10"/>
      <c r="C64" s="10"/>
      <c r="D64" s="10"/>
      <c r="E64" s="11"/>
      <c r="F64" s="12"/>
      <c r="G64" s="10"/>
      <c r="H64" s="10"/>
      <c r="I64" s="13"/>
      <c r="J64" s="14"/>
      <c r="K64" s="14"/>
      <c r="L64" s="14"/>
      <c r="M64" s="93"/>
      <c r="N64" s="50"/>
    </row>
    <row r="65" spans="1:14" ht="15" x14ac:dyDescent="0.2">
      <c r="A65" s="87"/>
      <c r="B65" s="61"/>
      <c r="C65" s="61"/>
      <c r="D65" s="61"/>
      <c r="E65" s="62"/>
      <c r="F65" s="63"/>
      <c r="G65" s="61"/>
      <c r="H65" s="61"/>
      <c r="I65" s="64"/>
      <c r="J65" s="65"/>
      <c r="K65" s="65"/>
      <c r="L65" s="65"/>
      <c r="M65" s="93"/>
      <c r="N65" s="70"/>
    </row>
    <row r="66" spans="1:14" ht="15.75" x14ac:dyDescent="0.25">
      <c r="A66" s="12"/>
      <c r="B66" s="10"/>
      <c r="C66" s="10"/>
      <c r="D66" s="10"/>
      <c r="E66" s="11"/>
      <c r="F66" s="12"/>
      <c r="G66" s="10"/>
      <c r="H66" s="10"/>
      <c r="I66" s="195" t="s">
        <v>80</v>
      </c>
      <c r="J66" s="186"/>
      <c r="K66" s="195" t="s">
        <v>722</v>
      </c>
      <c r="L66" s="195"/>
      <c r="M66" s="76"/>
      <c r="N66" s="77"/>
    </row>
  </sheetData>
  <mergeCells count="8">
    <mergeCell ref="A1:N1"/>
    <mergeCell ref="A4:B4"/>
    <mergeCell ref="A30:B30"/>
    <mergeCell ref="A42:B42"/>
    <mergeCell ref="I66:J66"/>
    <mergeCell ref="K66:L66"/>
    <mergeCell ref="A20:B20"/>
    <mergeCell ref="A16:B16"/>
  </mergeCells>
  <printOptions horizontalCentered="1"/>
  <pageMargins left="0" right="0" top="0" bottom="0" header="0.5" footer="0.5"/>
  <pageSetup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99"/>
  <sheetViews>
    <sheetView topLeftCell="A10" workbookViewId="0">
      <selection activeCell="Q18" sqref="Q18"/>
    </sheetView>
  </sheetViews>
  <sheetFormatPr defaultRowHeight="12.75" x14ac:dyDescent="0.2"/>
  <cols>
    <col min="1" max="1" width="9.28515625" customWidth="1"/>
    <col min="2" max="2" width="7.7109375" customWidth="1"/>
    <col min="3" max="3" width="14.5703125" customWidth="1"/>
    <col min="4" max="4" width="5.85546875" customWidth="1"/>
    <col min="5" max="6" width="5.28515625" customWidth="1"/>
    <col min="7" max="7" width="18.7109375" customWidth="1"/>
    <col min="8" max="8" width="19.7109375" customWidth="1"/>
    <col min="9" max="9" width="9.5703125" customWidth="1"/>
    <col min="10" max="10" width="8.28515625" customWidth="1"/>
    <col min="11" max="11" width="9.28515625" customWidth="1"/>
    <col min="12" max="12" width="9.140625" customWidth="1"/>
    <col min="13" max="13" width="7.7109375" customWidth="1"/>
    <col min="14" max="14" width="7.28515625" customWidth="1"/>
  </cols>
  <sheetData>
    <row r="1" spans="1:14" ht="21.95" customHeight="1" x14ac:dyDescent="0.3">
      <c r="A1" s="187" t="s">
        <v>827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16"/>
    </row>
    <row r="5" spans="1:14" ht="15" x14ac:dyDescent="0.2">
      <c r="A5" s="95">
        <v>42113</v>
      </c>
      <c r="B5" s="68">
        <v>486480</v>
      </c>
      <c r="C5" s="61" t="s">
        <v>853</v>
      </c>
      <c r="D5" s="61">
        <v>103</v>
      </c>
      <c r="E5" s="62" t="s">
        <v>22</v>
      </c>
      <c r="F5" s="63" t="s">
        <v>23</v>
      </c>
      <c r="G5" s="61" t="s">
        <v>854</v>
      </c>
      <c r="H5" s="61" t="s">
        <v>855</v>
      </c>
      <c r="I5" s="64">
        <v>50000</v>
      </c>
      <c r="J5" s="65">
        <v>4700</v>
      </c>
      <c r="K5" s="65">
        <v>12200</v>
      </c>
      <c r="L5" s="65">
        <v>16900</v>
      </c>
      <c r="M5" s="67"/>
      <c r="N5" s="68"/>
    </row>
    <row r="6" spans="1:14" ht="15" x14ac:dyDescent="0.2">
      <c r="A6" s="95">
        <v>42503</v>
      </c>
      <c r="B6" s="68">
        <v>499352</v>
      </c>
      <c r="C6" s="61" t="s">
        <v>864</v>
      </c>
      <c r="D6" s="61">
        <v>110</v>
      </c>
      <c r="E6" s="62" t="s">
        <v>22</v>
      </c>
      <c r="F6" s="63" t="s">
        <v>23</v>
      </c>
      <c r="G6" s="61" t="s">
        <v>863</v>
      </c>
      <c r="H6" s="61" t="s">
        <v>855</v>
      </c>
      <c r="I6" s="64">
        <v>25000</v>
      </c>
      <c r="J6" s="65">
        <v>3800</v>
      </c>
      <c r="K6" s="65">
        <v>8100</v>
      </c>
      <c r="L6" s="65">
        <v>11900</v>
      </c>
      <c r="M6" s="67"/>
      <c r="N6" s="68"/>
    </row>
    <row r="7" spans="1:14" ht="15" x14ac:dyDescent="0.2">
      <c r="A7" s="95">
        <v>42506</v>
      </c>
      <c r="B7" s="68">
        <v>499354</v>
      </c>
      <c r="C7" s="61" t="s">
        <v>865</v>
      </c>
      <c r="D7" s="61">
        <v>102</v>
      </c>
      <c r="E7" s="62" t="s">
        <v>105</v>
      </c>
      <c r="F7" s="63" t="s">
        <v>23</v>
      </c>
      <c r="G7" s="61" t="s">
        <v>774</v>
      </c>
      <c r="H7" s="61" t="s">
        <v>866</v>
      </c>
      <c r="I7" s="64">
        <v>5500</v>
      </c>
      <c r="J7" s="65">
        <v>3300</v>
      </c>
      <c r="K7" s="65">
        <v>12500</v>
      </c>
      <c r="L7" s="65">
        <v>15800</v>
      </c>
      <c r="M7" s="67"/>
      <c r="N7" s="68"/>
    </row>
    <row r="8" spans="1:14" ht="15" x14ac:dyDescent="0.2">
      <c r="A8" s="95">
        <v>42587</v>
      </c>
      <c r="B8" s="68">
        <v>544121</v>
      </c>
      <c r="C8" s="61" t="s">
        <v>886</v>
      </c>
      <c r="D8" s="61">
        <v>517</v>
      </c>
      <c r="E8" s="62" t="s">
        <v>22</v>
      </c>
      <c r="F8" s="63" t="s">
        <v>23</v>
      </c>
      <c r="G8" s="61" t="s">
        <v>887</v>
      </c>
      <c r="H8" s="61" t="s">
        <v>888</v>
      </c>
      <c r="I8" s="64">
        <v>15000</v>
      </c>
      <c r="J8" s="65">
        <v>3800</v>
      </c>
      <c r="K8" s="65">
        <v>14500</v>
      </c>
      <c r="L8" s="65">
        <v>18300</v>
      </c>
      <c r="M8" s="67"/>
      <c r="N8" s="68"/>
    </row>
    <row r="9" spans="1:14" ht="15" x14ac:dyDescent="0.2">
      <c r="A9" s="96"/>
      <c r="B9" s="49"/>
      <c r="C9" s="10"/>
      <c r="D9" s="10"/>
      <c r="E9" s="11"/>
      <c r="F9" s="12"/>
      <c r="G9" s="10"/>
      <c r="H9" s="10"/>
      <c r="I9" s="13"/>
      <c r="J9" s="14"/>
      <c r="K9" s="14"/>
      <c r="L9" s="14"/>
      <c r="M9" s="15"/>
      <c r="N9" s="51"/>
    </row>
    <row r="10" spans="1:14" ht="15" x14ac:dyDescent="0.2">
      <c r="A10" s="96"/>
      <c r="B10" s="49"/>
      <c r="C10" s="10"/>
      <c r="D10" s="10"/>
      <c r="E10" s="11"/>
      <c r="F10" s="12"/>
      <c r="G10" s="10"/>
      <c r="H10" s="10"/>
      <c r="I10" s="13"/>
      <c r="J10" s="14"/>
      <c r="K10" s="14"/>
      <c r="L10" s="14"/>
      <c r="M10" s="15"/>
      <c r="N10" s="51"/>
    </row>
    <row r="11" spans="1:14" ht="15.75" x14ac:dyDescent="0.25">
      <c r="A11" s="196" t="s">
        <v>35</v>
      </c>
      <c r="B11" s="197"/>
      <c r="C11" s="10"/>
      <c r="D11" s="10"/>
      <c r="E11" s="11"/>
      <c r="F11" s="12"/>
      <c r="G11" s="10"/>
      <c r="H11" s="10"/>
      <c r="I11" s="13"/>
      <c r="J11" s="14"/>
      <c r="K11" s="14"/>
      <c r="L11" s="14"/>
      <c r="M11" s="15"/>
      <c r="N11" s="51"/>
    </row>
    <row r="12" spans="1:14" ht="15" x14ac:dyDescent="0.2">
      <c r="A12" s="96">
        <v>42300</v>
      </c>
      <c r="B12" s="7">
        <v>425339</v>
      </c>
      <c r="C12" s="10" t="s">
        <v>825</v>
      </c>
      <c r="D12" s="10">
        <v>228</v>
      </c>
      <c r="E12" s="11" t="s">
        <v>22</v>
      </c>
      <c r="F12" s="12" t="s">
        <v>23</v>
      </c>
      <c r="G12" s="10" t="s">
        <v>812</v>
      </c>
      <c r="H12" s="10" t="s">
        <v>813</v>
      </c>
      <c r="I12" s="13">
        <v>89000</v>
      </c>
      <c r="J12" s="14">
        <v>10000</v>
      </c>
      <c r="K12" s="14">
        <v>69100</v>
      </c>
      <c r="L12" s="14">
        <v>79200</v>
      </c>
      <c r="M12" s="15">
        <v>0.89</v>
      </c>
      <c r="N12" s="51" t="s">
        <v>287</v>
      </c>
    </row>
    <row r="13" spans="1:14" ht="15" x14ac:dyDescent="0.2">
      <c r="A13" s="97">
        <v>42300</v>
      </c>
      <c r="B13" s="98">
        <v>425339</v>
      </c>
      <c r="C13" s="61" t="s">
        <v>811</v>
      </c>
      <c r="D13" s="61">
        <v>325</v>
      </c>
      <c r="E13" s="62" t="s">
        <v>22</v>
      </c>
      <c r="F13" s="63" t="s">
        <v>433</v>
      </c>
      <c r="G13" s="61" t="s">
        <v>814</v>
      </c>
      <c r="H13" s="61" t="s">
        <v>815</v>
      </c>
      <c r="I13" s="64">
        <v>76000</v>
      </c>
      <c r="J13" s="65">
        <v>7300</v>
      </c>
      <c r="K13" s="65">
        <v>69600</v>
      </c>
      <c r="L13" s="65">
        <v>76900</v>
      </c>
      <c r="M13" s="67"/>
      <c r="N13" s="68" t="s">
        <v>816</v>
      </c>
    </row>
    <row r="14" spans="1:14" ht="15" x14ac:dyDescent="0.2">
      <c r="A14" s="96">
        <v>42313</v>
      </c>
      <c r="B14" s="49">
        <v>431784</v>
      </c>
      <c r="C14" s="10" t="s">
        <v>817</v>
      </c>
      <c r="D14" s="10">
        <v>244</v>
      </c>
      <c r="E14" s="11" t="s">
        <v>22</v>
      </c>
      <c r="F14" s="12" t="s">
        <v>23</v>
      </c>
      <c r="G14" s="10" t="s">
        <v>818</v>
      </c>
      <c r="H14" s="10" t="s">
        <v>819</v>
      </c>
      <c r="I14" s="13">
        <v>95000</v>
      </c>
      <c r="J14" s="14">
        <v>11000</v>
      </c>
      <c r="K14" s="14">
        <v>78000</v>
      </c>
      <c r="L14" s="14">
        <v>89000</v>
      </c>
      <c r="M14" s="15">
        <v>0.94</v>
      </c>
      <c r="N14" s="49" t="s">
        <v>287</v>
      </c>
    </row>
    <row r="15" spans="1:14" ht="15" x14ac:dyDescent="0.2">
      <c r="A15" s="96">
        <v>42354</v>
      </c>
      <c r="B15" s="49">
        <v>445896</v>
      </c>
      <c r="C15" s="10" t="s">
        <v>38</v>
      </c>
      <c r="D15" s="10">
        <v>427</v>
      </c>
      <c r="E15" s="11" t="s">
        <v>22</v>
      </c>
      <c r="F15" s="12" t="s">
        <v>23</v>
      </c>
      <c r="G15" s="10" t="s">
        <v>583</v>
      </c>
      <c r="H15" s="10" t="s">
        <v>823</v>
      </c>
      <c r="I15" s="13">
        <v>14500</v>
      </c>
      <c r="J15" s="14">
        <v>6000</v>
      </c>
      <c r="K15" s="14">
        <v>17700</v>
      </c>
      <c r="L15" s="14">
        <v>23700</v>
      </c>
      <c r="M15" s="15">
        <v>1.63</v>
      </c>
      <c r="N15" s="49" t="s">
        <v>287</v>
      </c>
    </row>
    <row r="16" spans="1:14" ht="15" x14ac:dyDescent="0.2">
      <c r="A16" s="97">
        <v>42472</v>
      </c>
      <c r="B16" s="49">
        <v>482874</v>
      </c>
      <c r="C16" s="61" t="s">
        <v>847</v>
      </c>
      <c r="D16" s="61">
        <v>91</v>
      </c>
      <c r="E16" s="62" t="s">
        <v>105</v>
      </c>
      <c r="F16" s="63" t="s">
        <v>23</v>
      </c>
      <c r="G16" s="61" t="s">
        <v>848</v>
      </c>
      <c r="H16" s="61" t="s">
        <v>849</v>
      </c>
      <c r="I16" s="64">
        <v>33000</v>
      </c>
      <c r="J16" s="65">
        <v>4500</v>
      </c>
      <c r="K16" s="65">
        <v>34900</v>
      </c>
      <c r="L16" s="65">
        <v>39400</v>
      </c>
      <c r="M16" s="67"/>
      <c r="N16" s="68"/>
    </row>
    <row r="17" spans="1:14" ht="15" x14ac:dyDescent="0.2">
      <c r="A17" s="95">
        <v>42472</v>
      </c>
      <c r="B17" s="68">
        <v>484138</v>
      </c>
      <c r="C17" s="61" t="s">
        <v>856</v>
      </c>
      <c r="D17" s="61">
        <v>328</v>
      </c>
      <c r="E17" s="62" t="s">
        <v>22</v>
      </c>
      <c r="F17" s="63" t="s">
        <v>64</v>
      </c>
      <c r="G17" s="61" t="s">
        <v>857</v>
      </c>
      <c r="H17" s="61" t="s">
        <v>858</v>
      </c>
      <c r="I17" s="64">
        <v>49000</v>
      </c>
      <c r="J17" s="65">
        <v>5000</v>
      </c>
      <c r="K17" s="65">
        <v>43700</v>
      </c>
      <c r="L17" s="65">
        <v>48700</v>
      </c>
      <c r="M17" s="67"/>
      <c r="N17" s="72" t="s">
        <v>630</v>
      </c>
    </row>
    <row r="18" spans="1:14" ht="15" x14ac:dyDescent="0.2">
      <c r="A18" s="95">
        <v>42495</v>
      </c>
      <c r="B18" s="68">
        <v>496450</v>
      </c>
      <c r="C18" s="61" t="s">
        <v>859</v>
      </c>
      <c r="D18" s="61"/>
      <c r="E18" s="62" t="s">
        <v>860</v>
      </c>
      <c r="F18" s="63" t="s">
        <v>23</v>
      </c>
      <c r="G18" s="61" t="s">
        <v>861</v>
      </c>
      <c r="H18" s="61" t="s">
        <v>862</v>
      </c>
      <c r="I18" s="64">
        <v>12000</v>
      </c>
      <c r="J18" s="65"/>
      <c r="K18" s="65"/>
      <c r="L18" s="65"/>
      <c r="M18" s="67"/>
      <c r="N18" s="72"/>
    </row>
    <row r="19" spans="1:14" ht="15" x14ac:dyDescent="0.2">
      <c r="A19" s="96">
        <v>42550</v>
      </c>
      <c r="B19" s="49">
        <v>524023</v>
      </c>
      <c r="C19" s="10" t="s">
        <v>874</v>
      </c>
      <c r="D19" s="10">
        <v>430</v>
      </c>
      <c r="E19" s="11" t="s">
        <v>22</v>
      </c>
      <c r="F19" s="12" t="s">
        <v>23</v>
      </c>
      <c r="G19" s="10" t="s">
        <v>875</v>
      </c>
      <c r="H19" s="10" t="s">
        <v>876</v>
      </c>
      <c r="I19" s="13">
        <v>80000</v>
      </c>
      <c r="J19" s="14">
        <v>9200</v>
      </c>
      <c r="K19" s="14">
        <v>81200</v>
      </c>
      <c r="L19" s="14">
        <v>90400</v>
      </c>
      <c r="M19" s="15">
        <v>1.1299999999999999</v>
      </c>
      <c r="N19" s="49" t="s">
        <v>394</v>
      </c>
    </row>
    <row r="20" spans="1:14" ht="15" x14ac:dyDescent="0.2">
      <c r="A20" s="95">
        <v>42550</v>
      </c>
      <c r="B20" s="68">
        <v>524335</v>
      </c>
      <c r="C20" s="61" t="s">
        <v>877</v>
      </c>
      <c r="D20" s="61"/>
      <c r="E20" s="62" t="s">
        <v>22</v>
      </c>
      <c r="F20" s="63" t="s">
        <v>23</v>
      </c>
      <c r="G20" s="61" t="s">
        <v>878</v>
      </c>
      <c r="H20" s="61" t="s">
        <v>629</v>
      </c>
      <c r="I20" s="64">
        <v>2000</v>
      </c>
      <c r="J20" s="65">
        <v>1300</v>
      </c>
      <c r="K20" s="65">
        <v>0</v>
      </c>
      <c r="L20" s="65">
        <v>1300</v>
      </c>
      <c r="M20" s="67"/>
      <c r="N20" s="68"/>
    </row>
    <row r="21" spans="1:14" ht="15" x14ac:dyDescent="0.2">
      <c r="A21" s="95">
        <v>42559</v>
      </c>
      <c r="B21" s="68">
        <v>528939</v>
      </c>
      <c r="C21" s="61" t="s">
        <v>879</v>
      </c>
      <c r="D21" s="61">
        <v>129</v>
      </c>
      <c r="E21" s="62" t="s">
        <v>22</v>
      </c>
      <c r="F21" s="63" t="s">
        <v>23</v>
      </c>
      <c r="G21" s="61" t="s">
        <v>880</v>
      </c>
      <c r="H21" s="61" t="s">
        <v>881</v>
      </c>
      <c r="I21" s="64">
        <v>11000</v>
      </c>
      <c r="J21" s="65">
        <v>6100</v>
      </c>
      <c r="K21" s="65">
        <v>21200</v>
      </c>
      <c r="L21" s="65">
        <v>27300</v>
      </c>
      <c r="M21" s="67"/>
      <c r="N21" s="68"/>
    </row>
    <row r="22" spans="1:14" ht="15" x14ac:dyDescent="0.2">
      <c r="A22" s="96">
        <v>42641</v>
      </c>
      <c r="B22" s="49">
        <v>569432</v>
      </c>
      <c r="C22" s="10" t="s">
        <v>892</v>
      </c>
      <c r="D22" s="10">
        <v>215</v>
      </c>
      <c r="E22" s="11" t="s">
        <v>22</v>
      </c>
      <c r="F22" s="12" t="s">
        <v>23</v>
      </c>
      <c r="G22" s="10" t="s">
        <v>893</v>
      </c>
      <c r="H22" s="10" t="s">
        <v>894</v>
      </c>
      <c r="I22" s="13">
        <v>84500</v>
      </c>
      <c r="J22" s="14">
        <v>9500</v>
      </c>
      <c r="K22" s="14">
        <v>77500</v>
      </c>
      <c r="L22" s="14">
        <v>87000</v>
      </c>
      <c r="M22" s="15">
        <v>1.03</v>
      </c>
      <c r="N22" s="49" t="s">
        <v>698</v>
      </c>
    </row>
    <row r="23" spans="1:14" ht="15" x14ac:dyDescent="0.2">
      <c r="A23" s="95">
        <v>42642</v>
      </c>
      <c r="B23" s="68">
        <v>570176</v>
      </c>
      <c r="C23" s="61" t="s">
        <v>895</v>
      </c>
      <c r="D23" s="61">
        <v>226</v>
      </c>
      <c r="E23" s="62" t="s">
        <v>22</v>
      </c>
      <c r="F23" s="63" t="s">
        <v>23</v>
      </c>
      <c r="G23" s="61" t="s">
        <v>896</v>
      </c>
      <c r="H23" s="61" t="s">
        <v>897</v>
      </c>
      <c r="I23" s="64">
        <v>15000</v>
      </c>
      <c r="J23" s="65">
        <v>6100</v>
      </c>
      <c r="K23" s="65">
        <v>20500</v>
      </c>
      <c r="L23" s="65">
        <v>26600</v>
      </c>
      <c r="M23" s="67">
        <v>1.77</v>
      </c>
      <c r="N23" s="68" t="s">
        <v>361</v>
      </c>
    </row>
    <row r="24" spans="1:14" ht="15" x14ac:dyDescent="0.2">
      <c r="A24" s="96"/>
      <c r="B24" s="49"/>
      <c r="C24" s="10"/>
      <c r="D24" s="10"/>
      <c r="E24" s="11"/>
      <c r="F24" s="12"/>
      <c r="G24" s="10"/>
      <c r="H24" s="10"/>
      <c r="I24" s="13"/>
      <c r="J24" s="14"/>
      <c r="K24" s="14"/>
      <c r="L24" s="14"/>
      <c r="M24" s="15"/>
      <c r="N24" s="49"/>
    </row>
    <row r="25" spans="1:14" ht="15.75" x14ac:dyDescent="0.25">
      <c r="A25" s="196" t="s">
        <v>61</v>
      </c>
      <c r="B25" s="191"/>
      <c r="C25" s="10"/>
      <c r="D25" s="10"/>
      <c r="E25" s="11"/>
      <c r="F25" s="12"/>
      <c r="G25" s="10"/>
      <c r="H25" s="10"/>
      <c r="I25" s="13"/>
      <c r="J25" s="14"/>
      <c r="K25" s="14"/>
      <c r="L25" s="14"/>
      <c r="M25" s="15"/>
      <c r="N25" s="50"/>
    </row>
    <row r="26" spans="1:14" ht="15" x14ac:dyDescent="0.2">
      <c r="A26" s="96">
        <v>42282</v>
      </c>
      <c r="B26" s="49">
        <v>417311</v>
      </c>
      <c r="C26" s="10" t="s">
        <v>808</v>
      </c>
      <c r="D26" s="10">
        <v>814</v>
      </c>
      <c r="E26" s="10" t="s">
        <v>22</v>
      </c>
      <c r="F26" s="12" t="s">
        <v>23</v>
      </c>
      <c r="G26" s="10" t="s">
        <v>809</v>
      </c>
      <c r="H26" s="10" t="s">
        <v>810</v>
      </c>
      <c r="I26" s="13">
        <v>46500</v>
      </c>
      <c r="J26" s="14">
        <v>5000</v>
      </c>
      <c r="K26" s="14">
        <v>42400</v>
      </c>
      <c r="L26" s="14">
        <v>47400</v>
      </c>
      <c r="M26" s="15">
        <v>1.02</v>
      </c>
      <c r="N26" s="50" t="s">
        <v>361</v>
      </c>
    </row>
    <row r="27" spans="1:14" ht="15" x14ac:dyDescent="0.2">
      <c r="A27" s="96">
        <v>42352</v>
      </c>
      <c r="B27" s="49">
        <v>444046</v>
      </c>
      <c r="C27" s="10" t="s">
        <v>820</v>
      </c>
      <c r="D27" s="10">
        <v>714</v>
      </c>
      <c r="E27" s="11" t="s">
        <v>22</v>
      </c>
      <c r="F27" s="12" t="s">
        <v>23</v>
      </c>
      <c r="G27" s="10" t="s">
        <v>821</v>
      </c>
      <c r="H27" s="10" t="s">
        <v>822</v>
      </c>
      <c r="I27" s="13">
        <v>59900</v>
      </c>
      <c r="J27" s="14">
        <v>5000</v>
      </c>
      <c r="K27" s="14">
        <v>52000</v>
      </c>
      <c r="L27" s="14">
        <v>57000</v>
      </c>
      <c r="M27" s="15">
        <v>0.95</v>
      </c>
      <c r="N27" s="50" t="s">
        <v>364</v>
      </c>
    </row>
    <row r="28" spans="1:14" ht="15" x14ac:dyDescent="0.2">
      <c r="A28" s="95">
        <v>42391</v>
      </c>
      <c r="B28" s="68">
        <v>458314</v>
      </c>
      <c r="C28" s="61" t="s">
        <v>829</v>
      </c>
      <c r="D28" s="61">
        <v>111</v>
      </c>
      <c r="E28" s="62" t="s">
        <v>22</v>
      </c>
      <c r="F28" s="63" t="s">
        <v>23</v>
      </c>
      <c r="G28" s="61" t="s">
        <v>294</v>
      </c>
      <c r="H28" s="61" t="s">
        <v>828</v>
      </c>
      <c r="I28" s="64">
        <v>50000</v>
      </c>
      <c r="J28" s="65">
        <v>20900</v>
      </c>
      <c r="K28" s="65">
        <v>33300</v>
      </c>
      <c r="L28" s="65">
        <v>54200</v>
      </c>
      <c r="M28" s="67">
        <v>1.08</v>
      </c>
      <c r="N28" s="72" t="s">
        <v>394</v>
      </c>
    </row>
    <row r="29" spans="1:14" ht="15" x14ac:dyDescent="0.2">
      <c r="A29" s="95">
        <v>42457</v>
      </c>
      <c r="B29" s="68">
        <v>477337</v>
      </c>
      <c r="C29" s="61" t="s">
        <v>370</v>
      </c>
      <c r="D29" s="61">
        <v>811</v>
      </c>
      <c r="E29" s="62" t="s">
        <v>22</v>
      </c>
      <c r="F29" s="63" t="s">
        <v>64</v>
      </c>
      <c r="G29" s="61" t="s">
        <v>845</v>
      </c>
      <c r="H29" s="61" t="s">
        <v>846</v>
      </c>
      <c r="I29" s="64">
        <v>18000</v>
      </c>
      <c r="J29" s="65">
        <v>7300</v>
      </c>
      <c r="K29" s="65">
        <v>19300</v>
      </c>
      <c r="L29" s="65">
        <v>26600</v>
      </c>
      <c r="M29" s="67"/>
      <c r="N29" s="68" t="s">
        <v>364</v>
      </c>
    </row>
    <row r="30" spans="1:14" ht="15" x14ac:dyDescent="0.2">
      <c r="A30" s="95">
        <v>42452</v>
      </c>
      <c r="B30" s="68">
        <v>480703</v>
      </c>
      <c r="C30" s="61" t="s">
        <v>850</v>
      </c>
      <c r="D30" s="61">
        <v>211</v>
      </c>
      <c r="E30" s="62" t="s">
        <v>22</v>
      </c>
      <c r="F30" s="63" t="s">
        <v>23</v>
      </c>
      <c r="G30" s="61" t="s">
        <v>851</v>
      </c>
      <c r="H30" s="61" t="s">
        <v>852</v>
      </c>
      <c r="I30" s="64">
        <v>19000</v>
      </c>
      <c r="J30" s="65">
        <v>7300</v>
      </c>
      <c r="K30" s="65">
        <v>38300</v>
      </c>
      <c r="L30" s="65">
        <v>45600</v>
      </c>
      <c r="M30" s="67"/>
      <c r="N30" s="68"/>
    </row>
    <row r="31" spans="1:14" ht="15" x14ac:dyDescent="0.2">
      <c r="A31" s="96">
        <v>42521</v>
      </c>
      <c r="B31" s="49">
        <v>507339</v>
      </c>
      <c r="C31" s="10" t="s">
        <v>867</v>
      </c>
      <c r="D31" s="10">
        <v>210</v>
      </c>
      <c r="E31" s="11" t="s">
        <v>22</v>
      </c>
      <c r="F31" s="12" t="s">
        <v>23</v>
      </c>
      <c r="G31" s="10" t="s">
        <v>623</v>
      </c>
      <c r="H31" s="10" t="s">
        <v>663</v>
      </c>
      <c r="I31" s="13">
        <v>127000</v>
      </c>
      <c r="J31" s="14">
        <v>9500</v>
      </c>
      <c r="K31" s="14">
        <v>80100</v>
      </c>
      <c r="L31" s="14">
        <v>89600</v>
      </c>
      <c r="M31" s="15">
        <v>0.71</v>
      </c>
      <c r="N31" s="49" t="s">
        <v>364</v>
      </c>
    </row>
    <row r="32" spans="1:14" ht="15" x14ac:dyDescent="0.2">
      <c r="A32" s="95">
        <v>42549</v>
      </c>
      <c r="B32" s="68">
        <v>523651</v>
      </c>
      <c r="C32" s="61" t="s">
        <v>868</v>
      </c>
      <c r="D32" s="61">
        <v>510</v>
      </c>
      <c r="E32" s="62" t="s">
        <v>22</v>
      </c>
      <c r="F32" s="63" t="s">
        <v>23</v>
      </c>
      <c r="G32" s="61" t="s">
        <v>869</v>
      </c>
      <c r="H32" s="61" t="s">
        <v>870</v>
      </c>
      <c r="I32" s="64">
        <v>4500</v>
      </c>
      <c r="J32" s="65">
        <v>1800</v>
      </c>
      <c r="K32" s="65">
        <v>3500</v>
      </c>
      <c r="L32" s="65">
        <v>5300</v>
      </c>
      <c r="M32" s="67"/>
      <c r="N32" s="68"/>
    </row>
    <row r="33" spans="1:23" ht="15" x14ac:dyDescent="0.2">
      <c r="A33" s="95">
        <v>42550</v>
      </c>
      <c r="B33" s="68">
        <v>517428</v>
      </c>
      <c r="C33" s="61" t="s">
        <v>871</v>
      </c>
      <c r="D33" s="61">
        <v>913</v>
      </c>
      <c r="E33" s="62" t="s">
        <v>22</v>
      </c>
      <c r="F33" s="63" t="s">
        <v>23</v>
      </c>
      <c r="G33" s="61" t="s">
        <v>872</v>
      </c>
      <c r="H33" s="61" t="s">
        <v>873</v>
      </c>
      <c r="I33" s="64">
        <v>20000</v>
      </c>
      <c r="J33" s="65">
        <v>7000</v>
      </c>
      <c r="K33" s="65">
        <v>15000</v>
      </c>
      <c r="L33" s="65">
        <v>22000</v>
      </c>
      <c r="M33" s="67"/>
      <c r="N33" s="70"/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96">
        <v>42594</v>
      </c>
      <c r="B34" s="49">
        <v>546403</v>
      </c>
      <c r="C34" s="10" t="s">
        <v>127</v>
      </c>
      <c r="D34" s="10">
        <v>614</v>
      </c>
      <c r="E34" s="11" t="s">
        <v>22</v>
      </c>
      <c r="F34" s="12" t="s">
        <v>23</v>
      </c>
      <c r="G34" s="10" t="s">
        <v>129</v>
      </c>
      <c r="H34" s="10" t="s">
        <v>885</v>
      </c>
      <c r="I34" s="13">
        <v>65000</v>
      </c>
      <c r="J34" s="14">
        <v>9500</v>
      </c>
      <c r="K34" s="14">
        <v>42900</v>
      </c>
      <c r="L34" s="14">
        <v>52400</v>
      </c>
      <c r="M34" s="15">
        <v>0.81</v>
      </c>
      <c r="N34" s="50" t="s">
        <v>287</v>
      </c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95">
        <v>42615</v>
      </c>
      <c r="B35" s="68">
        <v>558325</v>
      </c>
      <c r="C35" s="61" t="s">
        <v>889</v>
      </c>
      <c r="D35" s="61">
        <v>612</v>
      </c>
      <c r="E35" s="62" t="s">
        <v>22</v>
      </c>
      <c r="F35" s="63" t="s">
        <v>433</v>
      </c>
      <c r="G35" s="61" t="s">
        <v>890</v>
      </c>
      <c r="H35" s="61" t="s">
        <v>891</v>
      </c>
      <c r="I35" s="64">
        <v>50000</v>
      </c>
      <c r="J35" s="65">
        <v>12500</v>
      </c>
      <c r="K35" s="65">
        <v>43600</v>
      </c>
      <c r="L35" s="65">
        <v>56100</v>
      </c>
      <c r="M35" s="67">
        <v>1.1200000000000001</v>
      </c>
      <c r="N35" s="70"/>
    </row>
    <row r="36" spans="1:23" ht="15" x14ac:dyDescent="0.2">
      <c r="A36" s="96"/>
      <c r="B36" s="100"/>
      <c r="C36" s="10"/>
      <c r="D36" s="10"/>
      <c r="E36" s="11"/>
      <c r="F36" s="12"/>
      <c r="G36" s="10"/>
      <c r="H36" s="10"/>
      <c r="I36" s="13"/>
      <c r="J36" s="14"/>
      <c r="K36" s="14"/>
      <c r="L36" s="14"/>
      <c r="M36" s="15"/>
      <c r="N36" s="49"/>
    </row>
    <row r="37" spans="1:23" s="71" customFormat="1" ht="15.75" x14ac:dyDescent="0.25">
      <c r="A37" s="196" t="s">
        <v>826</v>
      </c>
      <c r="B37" s="202"/>
      <c r="C37" s="191"/>
      <c r="D37" s="10"/>
      <c r="E37" s="11"/>
      <c r="F37" s="12"/>
      <c r="G37" s="10"/>
      <c r="H37" s="10"/>
      <c r="I37" s="13"/>
      <c r="J37" s="14"/>
      <c r="K37" s="14"/>
      <c r="L37" s="14"/>
      <c r="M37" s="15"/>
      <c r="N37" s="50"/>
    </row>
    <row r="38" spans="1:23" ht="15" x14ac:dyDescent="0.2">
      <c r="A38" s="95">
        <v>42368</v>
      </c>
      <c r="B38" s="68">
        <v>458854</v>
      </c>
      <c r="C38" s="10" t="s">
        <v>831</v>
      </c>
      <c r="D38" s="61">
        <v>208</v>
      </c>
      <c r="E38" s="62" t="s">
        <v>22</v>
      </c>
      <c r="F38" s="63" t="s">
        <v>23</v>
      </c>
      <c r="G38" s="61" t="s">
        <v>832</v>
      </c>
      <c r="H38" s="61" t="s">
        <v>833</v>
      </c>
      <c r="I38" s="64">
        <v>40000</v>
      </c>
      <c r="J38" s="65">
        <v>3200</v>
      </c>
      <c r="K38" s="65">
        <v>45100</v>
      </c>
      <c r="L38" s="65">
        <v>48300</v>
      </c>
      <c r="M38" s="67"/>
      <c r="N38" s="70" t="s">
        <v>320</v>
      </c>
    </row>
    <row r="39" spans="1:23" ht="15" x14ac:dyDescent="0.2">
      <c r="A39" s="96"/>
      <c r="B39" s="49"/>
      <c r="C39" s="10"/>
      <c r="D39" s="10"/>
      <c r="E39" s="11"/>
      <c r="F39" s="12"/>
      <c r="G39" s="10"/>
      <c r="H39" s="10"/>
      <c r="I39" s="13"/>
      <c r="J39" s="14"/>
      <c r="K39" s="14"/>
      <c r="L39" s="14"/>
      <c r="M39" s="15"/>
      <c r="N39" s="50"/>
    </row>
    <row r="40" spans="1:23" ht="15" x14ac:dyDescent="0.2">
      <c r="A40" s="99"/>
      <c r="B40" s="49"/>
      <c r="C40" s="10"/>
      <c r="D40" s="10"/>
      <c r="E40" s="11"/>
      <c r="F40" s="12"/>
      <c r="G40" s="10"/>
      <c r="H40" s="10"/>
      <c r="I40" s="13"/>
      <c r="J40" s="14"/>
      <c r="K40" s="14"/>
      <c r="L40" s="14"/>
      <c r="M40" s="15"/>
      <c r="N40" s="50"/>
    </row>
    <row r="41" spans="1:23" ht="15.75" x14ac:dyDescent="0.25">
      <c r="A41" s="196" t="s">
        <v>52</v>
      </c>
      <c r="B41" s="191"/>
      <c r="C41" s="10"/>
      <c r="D41" s="10"/>
      <c r="E41" s="11"/>
      <c r="F41" s="12"/>
      <c r="G41" s="10"/>
      <c r="H41" s="10"/>
      <c r="I41" s="13"/>
      <c r="J41" s="14"/>
      <c r="K41" s="14"/>
      <c r="L41" s="14"/>
      <c r="M41" s="15"/>
      <c r="N41" s="50"/>
    </row>
    <row r="42" spans="1:23" ht="15" x14ac:dyDescent="0.2">
      <c r="A42" s="96">
        <v>42278</v>
      </c>
      <c r="B42" s="49">
        <v>417324</v>
      </c>
      <c r="C42" s="10" t="s">
        <v>223</v>
      </c>
      <c r="D42" s="10"/>
      <c r="E42" s="11" t="s">
        <v>801</v>
      </c>
      <c r="F42" s="12" t="s">
        <v>23</v>
      </c>
      <c r="G42" s="10" t="s">
        <v>802</v>
      </c>
      <c r="H42" s="10" t="s">
        <v>78</v>
      </c>
      <c r="I42" s="13">
        <v>36000</v>
      </c>
      <c r="J42" s="14">
        <v>7700</v>
      </c>
      <c r="K42" s="14">
        <v>32500</v>
      </c>
      <c r="L42" s="14">
        <v>40200</v>
      </c>
      <c r="M42" s="15">
        <v>1.1200000000000001</v>
      </c>
      <c r="N42" s="50"/>
    </row>
    <row r="43" spans="1:23" ht="15" x14ac:dyDescent="0.2">
      <c r="A43" s="96">
        <v>42381</v>
      </c>
      <c r="B43" s="49">
        <v>460034</v>
      </c>
      <c r="C43" s="10" t="s">
        <v>836</v>
      </c>
      <c r="D43" s="10">
        <v>307</v>
      </c>
      <c r="E43" s="11" t="s">
        <v>22</v>
      </c>
      <c r="F43" s="12" t="s">
        <v>23</v>
      </c>
      <c r="G43" s="10" t="s">
        <v>834</v>
      </c>
      <c r="H43" s="10" t="s">
        <v>835</v>
      </c>
      <c r="I43" s="13">
        <v>13000</v>
      </c>
      <c r="J43" s="14">
        <v>5100</v>
      </c>
      <c r="K43" s="14">
        <v>13000</v>
      </c>
      <c r="L43" s="14">
        <v>18100</v>
      </c>
      <c r="M43" s="15">
        <v>1.39</v>
      </c>
      <c r="N43" s="50" t="s">
        <v>287</v>
      </c>
    </row>
    <row r="44" spans="1:23" ht="15" x14ac:dyDescent="0.2">
      <c r="A44" s="96">
        <v>42451</v>
      </c>
      <c r="B44" s="49">
        <v>476712</v>
      </c>
      <c r="C44" s="10" t="s">
        <v>838</v>
      </c>
      <c r="D44" s="10">
        <v>105</v>
      </c>
      <c r="E44" s="11" t="s">
        <v>22</v>
      </c>
      <c r="F44" s="12" t="s">
        <v>23</v>
      </c>
      <c r="G44" s="10" t="s">
        <v>844</v>
      </c>
      <c r="H44" s="10" t="s">
        <v>840</v>
      </c>
      <c r="I44" s="13">
        <v>37000</v>
      </c>
      <c r="J44" s="14">
        <v>3800</v>
      </c>
      <c r="K44" s="14">
        <v>32500</v>
      </c>
      <c r="L44" s="14">
        <v>36300</v>
      </c>
      <c r="M44" s="15">
        <v>0.98</v>
      </c>
      <c r="N44" s="50" t="s">
        <v>394</v>
      </c>
    </row>
    <row r="45" spans="1:23" ht="15" x14ac:dyDescent="0.2">
      <c r="A45" s="95">
        <v>42450</v>
      </c>
      <c r="B45" s="68">
        <v>474933</v>
      </c>
      <c r="C45" s="61" t="s">
        <v>841</v>
      </c>
      <c r="D45" s="61">
        <v>110</v>
      </c>
      <c r="E45" s="62" t="s">
        <v>22</v>
      </c>
      <c r="F45" s="63" t="s">
        <v>842</v>
      </c>
      <c r="G45" s="61" t="s">
        <v>839</v>
      </c>
      <c r="H45" s="61" t="s">
        <v>843</v>
      </c>
      <c r="I45" s="64">
        <v>1800</v>
      </c>
      <c r="J45" s="65">
        <v>1000</v>
      </c>
      <c r="K45" s="65">
        <v>500</v>
      </c>
      <c r="L45" s="65">
        <v>1500</v>
      </c>
      <c r="M45" s="67"/>
      <c r="N45" s="70"/>
    </row>
    <row r="46" spans="1:23" ht="15" x14ac:dyDescent="0.2">
      <c r="A46" s="95">
        <v>42586</v>
      </c>
      <c r="B46" s="68">
        <v>543526</v>
      </c>
      <c r="C46" s="61" t="s">
        <v>882</v>
      </c>
      <c r="D46" s="61">
        <v>204</v>
      </c>
      <c r="E46" s="62" t="s">
        <v>22</v>
      </c>
      <c r="F46" s="63" t="s">
        <v>842</v>
      </c>
      <c r="G46" s="61" t="s">
        <v>883</v>
      </c>
      <c r="H46" s="61" t="s">
        <v>884</v>
      </c>
      <c r="I46" s="64">
        <v>25000</v>
      </c>
      <c r="J46" s="65">
        <v>3800</v>
      </c>
      <c r="K46" s="65">
        <v>20800</v>
      </c>
      <c r="L46" s="65">
        <v>24600</v>
      </c>
      <c r="M46" s="67"/>
      <c r="N46" s="70"/>
    </row>
    <row r="47" spans="1:23" ht="15" x14ac:dyDescent="0.2">
      <c r="A47" s="96"/>
      <c r="B47" s="49"/>
      <c r="C47" s="10"/>
      <c r="D47" s="10"/>
      <c r="E47" s="11"/>
      <c r="F47" s="12"/>
      <c r="G47" s="10"/>
      <c r="H47" s="10"/>
      <c r="I47" s="13"/>
      <c r="J47" s="14"/>
      <c r="K47" s="14"/>
      <c r="L47" s="14"/>
      <c r="M47" s="15"/>
      <c r="N47" s="50"/>
    </row>
    <row r="48" spans="1:23" ht="15" x14ac:dyDescent="0.2">
      <c r="A48" s="96"/>
      <c r="B48" s="49"/>
      <c r="C48" s="10"/>
      <c r="D48" s="10"/>
      <c r="E48" s="11"/>
      <c r="F48" s="12"/>
      <c r="G48" s="10"/>
      <c r="H48" s="10"/>
      <c r="I48" s="13"/>
      <c r="J48" s="14"/>
      <c r="K48" s="14"/>
      <c r="L48" s="14"/>
      <c r="M48" s="15"/>
      <c r="N48" s="50"/>
    </row>
    <row r="49" spans="1:14" ht="15" x14ac:dyDescent="0.2">
      <c r="A49" s="96"/>
      <c r="B49" s="49"/>
      <c r="C49" s="10"/>
      <c r="D49" s="10"/>
      <c r="E49" s="11"/>
      <c r="F49" s="12"/>
      <c r="G49" s="10"/>
      <c r="H49" s="10"/>
      <c r="I49" s="13"/>
      <c r="J49" s="14"/>
      <c r="K49" s="14"/>
      <c r="L49" s="14"/>
      <c r="M49" s="15"/>
      <c r="N49" s="50"/>
    </row>
    <row r="50" spans="1:14" ht="15" x14ac:dyDescent="0.2">
      <c r="A50" s="96"/>
      <c r="B50" s="49"/>
      <c r="C50" s="10"/>
      <c r="D50" s="10"/>
      <c r="E50" s="11"/>
      <c r="F50" s="12"/>
      <c r="G50" s="10"/>
      <c r="H50" s="10"/>
      <c r="I50" s="13"/>
      <c r="J50" s="14"/>
      <c r="K50" s="14"/>
      <c r="L50" s="14"/>
      <c r="M50" s="15"/>
      <c r="N50" s="50"/>
    </row>
    <row r="51" spans="1:14" ht="15" x14ac:dyDescent="0.2">
      <c r="A51" s="96"/>
      <c r="B51" s="49"/>
      <c r="C51" s="10"/>
      <c r="D51" s="10"/>
      <c r="E51" s="11"/>
      <c r="F51" s="12"/>
      <c r="G51" s="10"/>
      <c r="H51" s="10"/>
      <c r="I51" s="13"/>
      <c r="J51" s="14"/>
      <c r="K51" s="14"/>
      <c r="L51" s="14"/>
      <c r="M51" s="15"/>
      <c r="N51" s="50"/>
    </row>
    <row r="52" spans="1:14" ht="15" x14ac:dyDescent="0.2">
      <c r="A52" s="96"/>
      <c r="B52" s="49"/>
      <c r="C52" s="10"/>
      <c r="D52" s="10"/>
      <c r="E52" s="11"/>
      <c r="F52" s="12"/>
      <c r="G52" s="10"/>
      <c r="H52" s="10"/>
      <c r="I52" s="13"/>
      <c r="J52" s="14"/>
      <c r="K52" s="14"/>
      <c r="L52" s="14"/>
      <c r="M52" s="15"/>
      <c r="N52" s="50"/>
    </row>
    <row r="53" spans="1:14" ht="15" x14ac:dyDescent="0.2">
      <c r="A53" s="96"/>
      <c r="B53" s="100"/>
      <c r="C53" s="10"/>
      <c r="D53" s="10"/>
      <c r="E53" s="11"/>
      <c r="F53" s="12"/>
      <c r="G53" s="10"/>
      <c r="H53" s="10"/>
      <c r="I53" s="13"/>
      <c r="J53" s="14"/>
      <c r="K53" s="14"/>
      <c r="L53" s="14"/>
      <c r="M53" s="15"/>
      <c r="N53" s="49"/>
    </row>
    <row r="54" spans="1:14" ht="15" x14ac:dyDescent="0.2">
      <c r="A54" s="96"/>
      <c r="B54" s="100"/>
      <c r="C54" s="10"/>
      <c r="D54" s="10"/>
      <c r="E54" s="11"/>
      <c r="F54" s="12"/>
      <c r="G54" s="10"/>
      <c r="H54" s="10"/>
      <c r="I54" s="13"/>
      <c r="J54" s="14"/>
      <c r="K54" s="14"/>
      <c r="L54" s="14"/>
      <c r="M54" s="15"/>
      <c r="N54" s="49"/>
    </row>
    <row r="55" spans="1:14" ht="15" x14ac:dyDescent="0.2">
      <c r="A55" s="96"/>
      <c r="B55" s="100"/>
      <c r="C55" s="10"/>
      <c r="D55" s="10"/>
      <c r="E55" s="11"/>
      <c r="F55" s="12"/>
      <c r="G55" s="10"/>
      <c r="H55" s="10"/>
      <c r="I55" s="13"/>
      <c r="J55" s="14"/>
      <c r="K55" s="14"/>
      <c r="L55" s="14"/>
      <c r="M55" s="15"/>
      <c r="N55" s="50"/>
    </row>
    <row r="56" spans="1:14" ht="15" x14ac:dyDescent="0.2">
      <c r="A56" s="96"/>
      <c r="B56" s="49"/>
      <c r="C56" s="10"/>
      <c r="D56" s="10"/>
      <c r="E56" s="11"/>
      <c r="F56" s="12"/>
      <c r="G56" s="10"/>
      <c r="H56" s="10"/>
      <c r="I56" s="13"/>
      <c r="J56" s="14"/>
      <c r="K56" s="14"/>
      <c r="L56" s="14"/>
      <c r="M56" s="15"/>
      <c r="N56" s="50"/>
    </row>
    <row r="57" spans="1:14" ht="15" x14ac:dyDescent="0.2">
      <c r="A57" s="99"/>
      <c r="B57" s="49"/>
      <c r="C57" s="10"/>
      <c r="D57" s="10"/>
      <c r="E57" s="11"/>
      <c r="F57" s="12"/>
      <c r="G57" s="10"/>
      <c r="H57" s="10"/>
      <c r="I57" s="13"/>
      <c r="J57" s="14"/>
      <c r="K57" s="14"/>
      <c r="L57" s="14"/>
      <c r="M57" s="15"/>
      <c r="N57" s="50"/>
    </row>
    <row r="58" spans="1:14" ht="15" x14ac:dyDescent="0.2">
      <c r="A58" s="99"/>
      <c r="B58" s="49"/>
      <c r="C58" s="10"/>
      <c r="D58" s="10"/>
      <c r="E58" s="11"/>
      <c r="F58" s="12"/>
      <c r="G58" s="10"/>
      <c r="H58" s="10"/>
      <c r="I58" s="13"/>
      <c r="J58" s="14"/>
      <c r="K58" s="14"/>
      <c r="L58" s="14"/>
      <c r="M58" s="15"/>
      <c r="N58" s="50"/>
    </row>
    <row r="59" spans="1:14" ht="15" x14ac:dyDescent="0.2">
      <c r="A59" s="99"/>
      <c r="B59" s="49"/>
      <c r="C59" s="10"/>
      <c r="D59" s="10"/>
      <c r="E59" s="11"/>
      <c r="F59" s="12"/>
      <c r="G59" s="10"/>
      <c r="H59" s="10"/>
      <c r="I59" s="14"/>
      <c r="J59" s="14"/>
      <c r="K59" s="14"/>
      <c r="L59" s="14"/>
      <c r="M59" s="15"/>
      <c r="N59" s="50"/>
    </row>
    <row r="60" spans="1:14" ht="15" x14ac:dyDescent="0.2">
      <c r="A60" s="101"/>
      <c r="B60" s="49"/>
      <c r="C60" s="10"/>
      <c r="D60" s="10"/>
      <c r="E60" s="11"/>
      <c r="F60" s="12"/>
      <c r="G60" s="10"/>
      <c r="H60" s="10"/>
      <c r="I60" s="14"/>
      <c r="J60" s="14"/>
      <c r="K60" s="14"/>
      <c r="L60" s="14"/>
      <c r="M60" s="15"/>
      <c r="N60" s="50"/>
    </row>
    <row r="61" spans="1:14" ht="15" x14ac:dyDescent="0.2">
      <c r="A61" s="99"/>
      <c r="B61" s="49"/>
      <c r="C61" s="10"/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99"/>
      <c r="B62" s="49"/>
      <c r="C62" s="10"/>
      <c r="D62" s="10"/>
      <c r="E62" s="11"/>
      <c r="F62" s="12"/>
      <c r="G62" s="10"/>
      <c r="H62" s="10"/>
      <c r="I62" s="14"/>
      <c r="J62" s="14"/>
      <c r="K62" s="14"/>
      <c r="L62" s="14"/>
      <c r="M62" s="15"/>
      <c r="N62" s="50"/>
    </row>
    <row r="63" spans="1:14" ht="15" x14ac:dyDescent="0.2">
      <c r="A63" s="99"/>
      <c r="B63" s="49"/>
      <c r="C63" s="10"/>
      <c r="D63" s="10"/>
      <c r="E63" s="11"/>
      <c r="F63" s="12"/>
      <c r="G63" s="10"/>
      <c r="H63" s="10"/>
      <c r="I63" s="14"/>
      <c r="J63" s="14"/>
      <c r="K63" s="14"/>
      <c r="L63" s="14"/>
      <c r="M63" s="15"/>
      <c r="N63" s="50"/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3"/>
      <c r="J65" s="14"/>
      <c r="K65" s="14"/>
      <c r="L65" s="14"/>
      <c r="M65" s="15"/>
      <c r="N65" s="50"/>
    </row>
    <row r="66" spans="1:14" ht="15.75" x14ac:dyDescent="0.25">
      <c r="A66" s="99"/>
      <c r="B66" s="49"/>
      <c r="C66" s="10"/>
      <c r="D66" s="10"/>
      <c r="E66" s="11"/>
      <c r="F66" s="12"/>
      <c r="G66" s="94" t="s">
        <v>830</v>
      </c>
      <c r="H66" s="10"/>
      <c r="I66" s="13"/>
      <c r="J66" s="14"/>
      <c r="K66" s="14"/>
      <c r="L66" s="14"/>
      <c r="M66" s="15"/>
      <c r="N66" s="50"/>
    </row>
    <row r="67" spans="1:14" ht="15.75" x14ac:dyDescent="0.25">
      <c r="A67" s="102"/>
      <c r="B67" s="49"/>
      <c r="C67" s="49"/>
      <c r="D67" s="10"/>
      <c r="E67" s="11"/>
      <c r="F67" s="12"/>
      <c r="G67" s="94" t="s">
        <v>80</v>
      </c>
      <c r="H67" s="10"/>
      <c r="I67" s="182" t="s">
        <v>837</v>
      </c>
      <c r="J67" s="201"/>
      <c r="K67" s="186"/>
      <c r="L67" s="186"/>
      <c r="M67" s="186"/>
      <c r="N67" s="184"/>
    </row>
    <row r="68" spans="1:14" ht="15" x14ac:dyDescent="0.2">
      <c r="A68" s="103"/>
      <c r="B68" s="92"/>
      <c r="C68" s="29"/>
      <c r="D68" s="29"/>
      <c r="E68" s="27"/>
      <c r="F68" s="28"/>
      <c r="G68" s="29"/>
      <c r="H68" s="29"/>
      <c r="I68" s="30"/>
      <c r="J68" s="30"/>
      <c r="K68" s="30"/>
      <c r="L68" s="30"/>
      <c r="M68" s="31"/>
      <c r="N68" s="75"/>
    </row>
    <row r="69" spans="1:14" ht="15" x14ac:dyDescent="0.2">
      <c r="A69" s="103"/>
      <c r="B69" s="92"/>
      <c r="C69" s="29"/>
      <c r="D69" s="29"/>
      <c r="E69" s="27"/>
      <c r="F69" s="28"/>
      <c r="G69" s="29"/>
      <c r="H69" s="29"/>
      <c r="I69" s="30"/>
      <c r="J69" s="30"/>
      <c r="K69" s="30"/>
      <c r="L69" s="30"/>
      <c r="M69" s="31"/>
      <c r="N69" s="75"/>
    </row>
    <row r="70" spans="1:14" ht="15" x14ac:dyDescent="0.2">
      <c r="A70" s="103"/>
      <c r="B70" s="92"/>
      <c r="C70" s="29"/>
      <c r="D70" s="29"/>
      <c r="E70" s="27"/>
      <c r="F70" s="28"/>
      <c r="G70" s="29"/>
      <c r="H70" s="29"/>
      <c r="I70" s="30"/>
      <c r="J70" s="30"/>
      <c r="K70" s="30"/>
      <c r="L70" s="30"/>
      <c r="M70" s="31"/>
      <c r="N70" s="75"/>
    </row>
    <row r="71" spans="1:14" ht="15" x14ac:dyDescent="0.2">
      <c r="A71" s="103"/>
      <c r="B71" s="92"/>
      <c r="C71" s="29"/>
      <c r="D71" s="29"/>
      <c r="E71" s="27"/>
      <c r="F71" s="28"/>
      <c r="G71" s="29"/>
      <c r="H71" s="29"/>
      <c r="I71" s="30"/>
      <c r="J71" s="30"/>
      <c r="K71" s="30"/>
      <c r="L71" s="30"/>
      <c r="M71" s="31"/>
      <c r="N71" s="75"/>
    </row>
    <row r="72" spans="1:14" ht="15" x14ac:dyDescent="0.2">
      <c r="A72" s="103"/>
      <c r="B72" s="92"/>
      <c r="C72" s="29"/>
      <c r="D72" s="29"/>
      <c r="E72" s="27"/>
      <c r="F72" s="28"/>
      <c r="G72" s="29"/>
      <c r="H72" s="29"/>
      <c r="I72" s="30"/>
      <c r="J72" s="30"/>
      <c r="K72" s="30"/>
      <c r="L72" s="30"/>
      <c r="M72" s="31"/>
      <c r="N72" s="75"/>
    </row>
    <row r="73" spans="1:14" ht="15" x14ac:dyDescent="0.2">
      <c r="A73" s="103"/>
      <c r="B73" s="92"/>
      <c r="C73" s="29"/>
      <c r="D73" s="29"/>
      <c r="E73" s="27"/>
      <c r="F73" s="28"/>
      <c r="G73" s="29"/>
      <c r="H73" s="29"/>
      <c r="I73" s="30"/>
      <c r="J73" s="30"/>
      <c r="K73" s="30"/>
      <c r="L73" s="30"/>
      <c r="M73" s="31"/>
      <c r="N73" s="75"/>
    </row>
    <row r="74" spans="1:14" ht="15" x14ac:dyDescent="0.2">
      <c r="A74" s="103"/>
      <c r="B74" s="92"/>
      <c r="C74" s="29"/>
      <c r="D74" s="29"/>
      <c r="E74" s="27"/>
      <c r="F74" s="28"/>
      <c r="G74" s="29"/>
      <c r="H74" s="29"/>
      <c r="I74" s="30"/>
      <c r="J74" s="30"/>
      <c r="K74" s="30"/>
      <c r="L74" s="30"/>
      <c r="M74" s="31"/>
      <c r="N74" s="75"/>
    </row>
    <row r="75" spans="1:14" ht="15" x14ac:dyDescent="0.2">
      <c r="A75" s="103"/>
      <c r="B75" s="92"/>
      <c r="C75" s="29"/>
      <c r="D75" s="29"/>
      <c r="E75" s="27"/>
      <c r="F75" s="28"/>
      <c r="G75" s="29"/>
      <c r="H75" s="29"/>
      <c r="I75" s="30"/>
      <c r="J75" s="30"/>
      <c r="K75" s="30"/>
      <c r="L75" s="30"/>
      <c r="M75" s="31"/>
      <c r="N75" s="75"/>
    </row>
    <row r="76" spans="1:14" ht="15" x14ac:dyDescent="0.2">
      <c r="A76" s="103"/>
      <c r="B76" s="92"/>
      <c r="C76" s="29"/>
      <c r="D76" s="29"/>
      <c r="E76" s="27"/>
      <c r="F76" s="28"/>
      <c r="G76" s="29"/>
      <c r="H76" s="29"/>
      <c r="I76" s="30"/>
      <c r="J76" s="30"/>
      <c r="K76" s="30"/>
      <c r="L76" s="30"/>
      <c r="M76" s="31"/>
      <c r="N76" s="75"/>
    </row>
    <row r="77" spans="1:14" ht="15" x14ac:dyDescent="0.2">
      <c r="A77" s="103"/>
      <c r="B77" s="92"/>
      <c r="C77" s="29"/>
      <c r="D77" s="29"/>
      <c r="E77" s="27"/>
      <c r="F77" s="28"/>
      <c r="G77" s="29"/>
      <c r="H77" s="29"/>
      <c r="I77" s="30"/>
      <c r="J77" s="30"/>
      <c r="K77" s="30"/>
      <c r="L77" s="30"/>
      <c r="M77" s="31"/>
      <c r="N77" s="75"/>
    </row>
    <row r="78" spans="1:14" ht="15" x14ac:dyDescent="0.2">
      <c r="A78" s="103"/>
      <c r="B78" s="92"/>
      <c r="C78" s="29"/>
      <c r="D78" s="29"/>
      <c r="E78" s="27"/>
      <c r="F78" s="28"/>
      <c r="G78" s="29"/>
      <c r="H78" s="29"/>
      <c r="I78" s="30"/>
      <c r="J78" s="30"/>
      <c r="K78" s="30"/>
      <c r="L78" s="30"/>
      <c r="M78" s="31"/>
      <c r="N78" s="75"/>
    </row>
    <row r="79" spans="1:14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</sheetData>
  <mergeCells count="7">
    <mergeCell ref="I67:N67"/>
    <mergeCell ref="A1:N1"/>
    <mergeCell ref="A4:B4"/>
    <mergeCell ref="A25:B25"/>
    <mergeCell ref="A11:B11"/>
    <mergeCell ref="A41:B41"/>
    <mergeCell ref="A37:C37"/>
  </mergeCells>
  <pageMargins left="0" right="0" top="0.5" bottom="0.5" header="0.3" footer="0.3"/>
  <pageSetup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99"/>
  <sheetViews>
    <sheetView workbookViewId="0">
      <selection activeCell="G79" sqref="G79"/>
    </sheetView>
  </sheetViews>
  <sheetFormatPr defaultRowHeight="12.75" x14ac:dyDescent="0.2"/>
  <cols>
    <col min="1" max="1" width="8.5703125" customWidth="1"/>
    <col min="2" max="2" width="7.7109375" customWidth="1"/>
    <col min="3" max="3" width="14.5703125" customWidth="1"/>
    <col min="4" max="4" width="5.85546875" customWidth="1"/>
    <col min="5" max="6" width="5.28515625" customWidth="1"/>
    <col min="7" max="7" width="18.7109375" customWidth="1"/>
    <col min="8" max="8" width="20" customWidth="1"/>
    <col min="9" max="9" width="9.28515625" customWidth="1"/>
    <col min="10" max="10" width="8.28515625" customWidth="1"/>
    <col min="11" max="11" width="9.28515625" customWidth="1"/>
    <col min="12" max="12" width="9.7109375" customWidth="1"/>
    <col min="13" max="14" width="7.28515625" customWidth="1"/>
  </cols>
  <sheetData>
    <row r="1" spans="1:14" ht="21.95" customHeight="1" x14ac:dyDescent="0.3">
      <c r="A1" s="213" t="s">
        <v>898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16"/>
    </row>
    <row r="5" spans="1:14" ht="15" x14ac:dyDescent="0.2">
      <c r="A5" s="106">
        <v>42711</v>
      </c>
      <c r="B5" s="68">
        <v>597185</v>
      </c>
      <c r="C5" s="61" t="s">
        <v>907</v>
      </c>
      <c r="D5" s="61">
        <v>512</v>
      </c>
      <c r="E5" s="62" t="s">
        <v>22</v>
      </c>
      <c r="F5" s="63" t="s">
        <v>433</v>
      </c>
      <c r="G5" s="61" t="s">
        <v>908</v>
      </c>
      <c r="H5" s="61" t="s">
        <v>909</v>
      </c>
      <c r="I5" s="64">
        <v>9000</v>
      </c>
      <c r="J5" s="65">
        <v>5000</v>
      </c>
      <c r="K5" s="65">
        <v>9800</v>
      </c>
      <c r="L5" s="65">
        <v>14800</v>
      </c>
      <c r="M5" s="67"/>
      <c r="N5" s="68"/>
    </row>
    <row r="6" spans="1:14" ht="15" x14ac:dyDescent="0.2">
      <c r="A6" s="107">
        <v>42810</v>
      </c>
      <c r="B6" s="49">
        <v>629787</v>
      </c>
      <c r="C6" s="10" t="s">
        <v>932</v>
      </c>
      <c r="D6" s="10">
        <v>109</v>
      </c>
      <c r="E6" s="11" t="s">
        <v>22</v>
      </c>
      <c r="F6" s="12" t="s">
        <v>23</v>
      </c>
      <c r="G6" s="10" t="s">
        <v>933</v>
      </c>
      <c r="H6" s="10" t="s">
        <v>934</v>
      </c>
      <c r="I6" s="13">
        <v>32000</v>
      </c>
      <c r="J6" s="14">
        <v>4200</v>
      </c>
      <c r="K6" s="14">
        <v>24100</v>
      </c>
      <c r="L6" s="14">
        <v>28300</v>
      </c>
      <c r="M6" s="15">
        <v>0.88</v>
      </c>
      <c r="N6" s="49" t="s">
        <v>287</v>
      </c>
    </row>
    <row r="7" spans="1:14" ht="15" x14ac:dyDescent="0.2">
      <c r="A7" s="106">
        <v>42842</v>
      </c>
      <c r="B7" s="68">
        <v>640538</v>
      </c>
      <c r="C7" s="61" t="s">
        <v>935</v>
      </c>
      <c r="D7" s="61">
        <v>205</v>
      </c>
      <c r="E7" s="62" t="s">
        <v>22</v>
      </c>
      <c r="F7" s="63" t="s">
        <v>23</v>
      </c>
      <c r="G7" s="61" t="s">
        <v>936</v>
      </c>
      <c r="H7" s="61" t="s">
        <v>937</v>
      </c>
      <c r="I7" s="64">
        <v>34000</v>
      </c>
      <c r="J7" s="65">
        <v>3900</v>
      </c>
      <c r="K7" s="65">
        <v>30100</v>
      </c>
      <c r="L7" s="65">
        <v>34000</v>
      </c>
      <c r="M7" s="67"/>
      <c r="N7" s="68" t="s">
        <v>364</v>
      </c>
    </row>
    <row r="8" spans="1:14" ht="15" x14ac:dyDescent="0.2">
      <c r="A8" s="107">
        <v>42888</v>
      </c>
      <c r="B8" s="49">
        <v>647244</v>
      </c>
      <c r="C8" s="10" t="s">
        <v>945</v>
      </c>
      <c r="D8" s="10">
        <v>117</v>
      </c>
      <c r="E8" s="11" t="s">
        <v>22</v>
      </c>
      <c r="F8" s="12" t="s">
        <v>23</v>
      </c>
      <c r="G8" s="10" t="s">
        <v>661</v>
      </c>
      <c r="H8" s="10" t="s">
        <v>944</v>
      </c>
      <c r="I8" s="13">
        <v>65000</v>
      </c>
      <c r="J8" s="14">
        <v>5500</v>
      </c>
      <c r="K8" s="14">
        <v>32000</v>
      </c>
      <c r="L8" s="14">
        <v>37500</v>
      </c>
      <c r="M8" s="15">
        <v>0.57999999999999996</v>
      </c>
      <c r="N8" s="49" t="s">
        <v>364</v>
      </c>
    </row>
    <row r="9" spans="1:14" ht="15" x14ac:dyDescent="0.2">
      <c r="A9" s="106">
        <v>42899</v>
      </c>
      <c r="B9" s="68">
        <v>671360</v>
      </c>
      <c r="C9" s="61" t="s">
        <v>352</v>
      </c>
      <c r="D9" s="61">
        <v>105</v>
      </c>
      <c r="E9" s="62" t="s">
        <v>105</v>
      </c>
      <c r="F9" s="63" t="s">
        <v>64</v>
      </c>
      <c r="G9" s="61" t="s">
        <v>949</v>
      </c>
      <c r="H9" s="61" t="s">
        <v>950</v>
      </c>
      <c r="I9" s="64">
        <v>80000</v>
      </c>
      <c r="J9" s="65">
        <v>4500</v>
      </c>
      <c r="K9" s="65">
        <v>44500</v>
      </c>
      <c r="L9" s="65">
        <v>49000</v>
      </c>
      <c r="M9" s="67"/>
      <c r="N9" s="72"/>
    </row>
    <row r="10" spans="1:14" ht="15" x14ac:dyDescent="0.2">
      <c r="A10" s="107">
        <v>42983</v>
      </c>
      <c r="B10" s="49">
        <v>719131</v>
      </c>
      <c r="C10" s="10" t="s">
        <v>965</v>
      </c>
      <c r="D10" s="10">
        <v>513</v>
      </c>
      <c r="E10" s="11" t="s">
        <v>22</v>
      </c>
      <c r="F10" s="12" t="s">
        <v>23</v>
      </c>
      <c r="G10" s="10" t="s">
        <v>966</v>
      </c>
      <c r="H10" s="10" t="s">
        <v>967</v>
      </c>
      <c r="I10" s="13">
        <v>31000</v>
      </c>
      <c r="J10" s="14">
        <v>4100</v>
      </c>
      <c r="K10" s="14">
        <v>18700</v>
      </c>
      <c r="L10" s="14">
        <v>22800</v>
      </c>
      <c r="M10" s="15">
        <v>0.74</v>
      </c>
      <c r="N10" s="51" t="s">
        <v>359</v>
      </c>
    </row>
    <row r="11" spans="1:14" ht="15" x14ac:dyDescent="0.2">
      <c r="A11" s="96"/>
      <c r="B11" s="49"/>
      <c r="C11" s="10"/>
      <c r="D11" s="10"/>
      <c r="E11" s="11"/>
      <c r="F11" s="12"/>
      <c r="G11" s="10"/>
      <c r="H11" s="10"/>
      <c r="I11" s="13"/>
      <c r="J11" s="14"/>
      <c r="K11" s="14"/>
      <c r="L11" s="14"/>
      <c r="M11" s="15"/>
      <c r="N11" s="51"/>
    </row>
    <row r="12" spans="1:14" ht="15" x14ac:dyDescent="0.2">
      <c r="A12" s="96"/>
      <c r="B12" s="49"/>
      <c r="C12" s="10"/>
      <c r="D12" s="10"/>
      <c r="E12" s="11"/>
      <c r="F12" s="12"/>
      <c r="G12" s="10"/>
      <c r="H12" s="10"/>
      <c r="I12" s="13"/>
      <c r="J12" s="14"/>
      <c r="K12" s="14"/>
      <c r="L12" s="14"/>
      <c r="M12" s="15"/>
      <c r="N12" s="51"/>
    </row>
    <row r="13" spans="1:14" ht="15" x14ac:dyDescent="0.2">
      <c r="A13" s="96"/>
      <c r="B13" s="49"/>
      <c r="C13" s="10"/>
      <c r="D13" s="10"/>
      <c r="E13" s="11"/>
      <c r="F13" s="12"/>
      <c r="G13" s="10"/>
      <c r="H13" s="10"/>
      <c r="I13" s="13"/>
      <c r="J13" s="14"/>
      <c r="K13" s="14"/>
      <c r="L13" s="14"/>
      <c r="M13" s="15"/>
      <c r="N13" s="51"/>
    </row>
    <row r="14" spans="1:14" ht="15.75" x14ac:dyDescent="0.25">
      <c r="A14" s="196" t="s">
        <v>35</v>
      </c>
      <c r="B14" s="197"/>
      <c r="C14" s="10"/>
      <c r="D14" s="10"/>
      <c r="E14" s="11"/>
      <c r="F14" s="12"/>
      <c r="G14" s="10"/>
      <c r="H14" s="10"/>
      <c r="I14" s="13"/>
      <c r="J14" s="14"/>
      <c r="K14" s="14"/>
      <c r="L14" s="14"/>
      <c r="M14" s="15"/>
      <c r="N14" s="51"/>
    </row>
    <row r="15" spans="1:14" ht="15" x14ac:dyDescent="0.2">
      <c r="A15" s="106">
        <v>42677</v>
      </c>
      <c r="B15" s="98">
        <v>586018</v>
      </c>
      <c r="C15" s="61" t="s">
        <v>299</v>
      </c>
      <c r="D15" s="61">
        <v>126</v>
      </c>
      <c r="E15" s="62" t="s">
        <v>22</v>
      </c>
      <c r="F15" s="63" t="s">
        <v>23</v>
      </c>
      <c r="G15" s="61" t="s">
        <v>904</v>
      </c>
      <c r="H15" s="61" t="s">
        <v>905</v>
      </c>
      <c r="I15" s="64">
        <v>75000</v>
      </c>
      <c r="J15" s="65">
        <v>10000</v>
      </c>
      <c r="K15" s="65">
        <v>54500</v>
      </c>
      <c r="L15" s="65">
        <v>64500</v>
      </c>
      <c r="M15" s="67"/>
      <c r="N15" s="72" t="s">
        <v>287</v>
      </c>
    </row>
    <row r="16" spans="1:14" ht="15" x14ac:dyDescent="0.2">
      <c r="A16" s="108">
        <v>42522</v>
      </c>
      <c r="B16" s="98">
        <v>587445</v>
      </c>
      <c r="C16" s="61" t="s">
        <v>460</v>
      </c>
      <c r="D16" s="61">
        <v>225</v>
      </c>
      <c r="E16" s="62" t="s">
        <v>22</v>
      </c>
      <c r="F16" s="63" t="s">
        <v>64</v>
      </c>
      <c r="G16" s="61" t="s">
        <v>658</v>
      </c>
      <c r="H16" s="61" t="s">
        <v>880</v>
      </c>
      <c r="I16" s="64">
        <v>55564</v>
      </c>
      <c r="J16" s="65">
        <v>7000</v>
      </c>
      <c r="K16" s="65">
        <v>39100</v>
      </c>
      <c r="L16" s="65">
        <v>46100</v>
      </c>
      <c r="M16" s="67"/>
      <c r="N16" s="68" t="s">
        <v>359</v>
      </c>
    </row>
    <row r="17" spans="1:14" ht="15" x14ac:dyDescent="0.2">
      <c r="A17" s="107"/>
      <c r="B17" s="49"/>
      <c r="C17" s="61" t="s">
        <v>461</v>
      </c>
      <c r="D17" s="10"/>
      <c r="E17" s="11"/>
      <c r="F17" s="12"/>
      <c r="G17" s="10"/>
      <c r="H17" s="10"/>
      <c r="I17" s="13"/>
      <c r="J17" s="14"/>
      <c r="K17" s="14"/>
      <c r="L17" s="14"/>
      <c r="M17" s="15"/>
      <c r="N17" s="49"/>
    </row>
    <row r="18" spans="1:14" ht="15" x14ac:dyDescent="0.2">
      <c r="A18" s="106">
        <v>42734</v>
      </c>
      <c r="B18" s="68">
        <v>608985</v>
      </c>
      <c r="C18" s="61" t="s">
        <v>917</v>
      </c>
      <c r="D18" s="61">
        <v>222</v>
      </c>
      <c r="E18" s="62" t="s">
        <v>22</v>
      </c>
      <c r="F18" s="63" t="s">
        <v>23</v>
      </c>
      <c r="G18" s="61" t="s">
        <v>918</v>
      </c>
      <c r="H18" s="61" t="s">
        <v>919</v>
      </c>
      <c r="I18" s="64">
        <v>51000</v>
      </c>
      <c r="J18" s="65">
        <v>8000</v>
      </c>
      <c r="K18" s="65">
        <v>37900</v>
      </c>
      <c r="L18" s="65">
        <v>45900</v>
      </c>
      <c r="M18" s="67"/>
      <c r="N18" s="68" t="s">
        <v>287</v>
      </c>
    </row>
    <row r="19" spans="1:14" ht="15" x14ac:dyDescent="0.2">
      <c r="A19" s="109">
        <v>42772</v>
      </c>
      <c r="B19" s="49">
        <v>619720</v>
      </c>
      <c r="C19" s="10" t="s">
        <v>924</v>
      </c>
      <c r="D19" s="10">
        <v>222</v>
      </c>
      <c r="E19" s="11" t="s">
        <v>22</v>
      </c>
      <c r="F19" s="12" t="s">
        <v>23</v>
      </c>
      <c r="G19" s="10" t="s">
        <v>925</v>
      </c>
      <c r="H19" s="10" t="s">
        <v>926</v>
      </c>
      <c r="I19" s="13">
        <v>10500</v>
      </c>
      <c r="J19" s="14">
        <v>2500</v>
      </c>
      <c r="K19" s="14">
        <v>7300</v>
      </c>
      <c r="L19" s="14">
        <v>9800</v>
      </c>
      <c r="M19" s="15">
        <v>0.93</v>
      </c>
      <c r="N19" s="49" t="s">
        <v>630</v>
      </c>
    </row>
    <row r="20" spans="1:14" ht="15" x14ac:dyDescent="0.2">
      <c r="A20" s="106">
        <v>42711</v>
      </c>
      <c r="B20" s="68">
        <v>626875</v>
      </c>
      <c r="C20" s="61" t="s">
        <v>929</v>
      </c>
      <c r="D20" s="61">
        <v>629</v>
      </c>
      <c r="E20" s="62" t="s">
        <v>22</v>
      </c>
      <c r="F20" s="63" t="s">
        <v>733</v>
      </c>
      <c r="G20" s="61" t="s">
        <v>111</v>
      </c>
      <c r="H20" s="61" t="s">
        <v>930</v>
      </c>
      <c r="I20" s="64">
        <v>700</v>
      </c>
      <c r="J20" s="65">
        <v>600</v>
      </c>
      <c r="K20" s="65">
        <v>500</v>
      </c>
      <c r="L20" s="65">
        <v>1100</v>
      </c>
      <c r="M20" s="67"/>
      <c r="N20" s="72"/>
    </row>
    <row r="21" spans="1:14" ht="15" x14ac:dyDescent="0.2">
      <c r="A21" s="107">
        <v>42887</v>
      </c>
      <c r="B21" s="49">
        <v>665165</v>
      </c>
      <c r="C21" s="10" t="s">
        <v>943</v>
      </c>
      <c r="D21" s="10">
        <v>224</v>
      </c>
      <c r="E21" s="11" t="s">
        <v>22</v>
      </c>
      <c r="F21" s="12" t="s">
        <v>23</v>
      </c>
      <c r="G21" s="10" t="s">
        <v>941</v>
      </c>
      <c r="H21" s="10" t="s">
        <v>942</v>
      </c>
      <c r="I21" s="13">
        <v>54000</v>
      </c>
      <c r="J21" s="14">
        <v>6000</v>
      </c>
      <c r="K21" s="14">
        <v>40200</v>
      </c>
      <c r="L21" s="14">
        <v>46200</v>
      </c>
      <c r="M21" s="15">
        <v>0.86</v>
      </c>
      <c r="N21" s="51" t="s">
        <v>287</v>
      </c>
    </row>
    <row r="22" spans="1:14" ht="15" x14ac:dyDescent="0.2">
      <c r="A22" s="106">
        <v>42899</v>
      </c>
      <c r="B22" s="68">
        <v>671393</v>
      </c>
      <c r="C22" s="61" t="s">
        <v>946</v>
      </c>
      <c r="D22" s="61">
        <v>230</v>
      </c>
      <c r="E22" s="62" t="s">
        <v>22</v>
      </c>
      <c r="F22" s="63" t="s">
        <v>23</v>
      </c>
      <c r="G22" s="61" t="s">
        <v>947</v>
      </c>
      <c r="H22" s="61" t="s">
        <v>948</v>
      </c>
      <c r="I22" s="64">
        <v>52000</v>
      </c>
      <c r="J22" s="65">
        <v>10900</v>
      </c>
      <c r="K22" s="65">
        <v>57500</v>
      </c>
      <c r="L22" s="65">
        <v>68400</v>
      </c>
      <c r="M22" s="67"/>
      <c r="N22" s="68" t="s">
        <v>287</v>
      </c>
    </row>
    <row r="23" spans="1:14" ht="15" x14ac:dyDescent="0.2">
      <c r="A23" s="106">
        <v>42902</v>
      </c>
      <c r="B23" s="68">
        <v>673873</v>
      </c>
      <c r="C23" s="61" t="s">
        <v>412</v>
      </c>
      <c r="D23" s="61">
        <v>325</v>
      </c>
      <c r="E23" s="62" t="s">
        <v>22</v>
      </c>
      <c r="F23" s="63" t="s">
        <v>733</v>
      </c>
      <c r="G23" s="61" t="s">
        <v>413</v>
      </c>
      <c r="H23" s="61" t="s">
        <v>954</v>
      </c>
      <c r="I23" s="64">
        <v>7000</v>
      </c>
      <c r="J23" s="65">
        <v>5500</v>
      </c>
      <c r="K23" s="65">
        <v>10600</v>
      </c>
      <c r="L23" s="65">
        <v>16100</v>
      </c>
      <c r="M23" s="67"/>
      <c r="N23" s="68"/>
    </row>
    <row r="24" spans="1:14" ht="15" x14ac:dyDescent="0.2">
      <c r="A24" s="107">
        <v>42905</v>
      </c>
      <c r="B24" s="49">
        <v>674928</v>
      </c>
      <c r="C24" s="10" t="s">
        <v>957</v>
      </c>
      <c r="D24" s="10">
        <v>232</v>
      </c>
      <c r="E24" s="11" t="s">
        <v>22</v>
      </c>
      <c r="F24" s="12" t="s">
        <v>23</v>
      </c>
      <c r="G24" s="10" t="s">
        <v>958</v>
      </c>
      <c r="H24" s="10" t="s">
        <v>959</v>
      </c>
      <c r="I24" s="13">
        <v>82000</v>
      </c>
      <c r="J24" s="14">
        <v>10000</v>
      </c>
      <c r="K24" s="14">
        <v>63500</v>
      </c>
      <c r="L24" s="14">
        <v>73500</v>
      </c>
      <c r="M24" s="15">
        <v>0.9</v>
      </c>
      <c r="N24" s="49" t="s">
        <v>320</v>
      </c>
    </row>
    <row r="25" spans="1:14" ht="15" x14ac:dyDescent="0.2">
      <c r="A25" s="96"/>
      <c r="B25" s="49"/>
      <c r="C25" s="10"/>
      <c r="D25" s="10"/>
      <c r="E25" s="11"/>
      <c r="F25" s="12"/>
      <c r="G25" s="10"/>
      <c r="H25" s="10"/>
      <c r="I25" s="13"/>
      <c r="J25" s="14"/>
      <c r="K25" s="14"/>
      <c r="L25" s="14"/>
      <c r="M25" s="15"/>
      <c r="N25" s="49"/>
    </row>
    <row r="26" spans="1:14" ht="15.75" x14ac:dyDescent="0.25">
      <c r="A26" s="196" t="s">
        <v>61</v>
      </c>
      <c r="B26" s="197"/>
      <c r="C26" s="10"/>
      <c r="D26" s="10"/>
      <c r="E26" s="11"/>
      <c r="F26" s="12"/>
      <c r="G26" s="10"/>
      <c r="H26" s="10"/>
      <c r="I26" s="13"/>
      <c r="J26" s="14"/>
      <c r="K26" s="14"/>
      <c r="L26" s="14"/>
      <c r="M26" s="15"/>
      <c r="N26" s="50"/>
    </row>
    <row r="27" spans="1:14" ht="15" x14ac:dyDescent="0.2">
      <c r="A27" s="107">
        <v>42671</v>
      </c>
      <c r="B27" s="49">
        <v>583842</v>
      </c>
      <c r="C27" s="10" t="s">
        <v>901</v>
      </c>
      <c r="D27" s="10">
        <v>720</v>
      </c>
      <c r="E27" s="10" t="s">
        <v>22</v>
      </c>
      <c r="F27" s="12" t="s">
        <v>23</v>
      </c>
      <c r="G27" s="10" t="s">
        <v>902</v>
      </c>
      <c r="H27" s="10" t="s">
        <v>903</v>
      </c>
      <c r="I27" s="13">
        <v>33000</v>
      </c>
      <c r="J27" s="14">
        <v>4500</v>
      </c>
      <c r="K27" s="14">
        <v>39300</v>
      </c>
      <c r="L27" s="14">
        <v>43800</v>
      </c>
      <c r="M27" s="15">
        <v>1.33</v>
      </c>
      <c r="N27" s="50" t="s">
        <v>359</v>
      </c>
    </row>
    <row r="28" spans="1:14" ht="15" x14ac:dyDescent="0.2">
      <c r="A28" s="107">
        <v>42678</v>
      </c>
      <c r="B28" s="49">
        <v>586912</v>
      </c>
      <c r="C28" s="10" t="s">
        <v>587</v>
      </c>
      <c r="D28" s="10">
        <v>822</v>
      </c>
      <c r="E28" s="11" t="s">
        <v>22</v>
      </c>
      <c r="F28" s="12" t="s">
        <v>23</v>
      </c>
      <c r="G28" s="10" t="s">
        <v>589</v>
      </c>
      <c r="H28" s="10" t="s">
        <v>906</v>
      </c>
      <c r="I28" s="13">
        <v>75900</v>
      </c>
      <c r="J28" s="14">
        <v>7300</v>
      </c>
      <c r="K28" s="14">
        <v>66700</v>
      </c>
      <c r="L28" s="14">
        <v>74000</v>
      </c>
      <c r="M28" s="15">
        <v>0.97</v>
      </c>
      <c r="N28" s="50" t="s">
        <v>361</v>
      </c>
    </row>
    <row r="29" spans="1:14" ht="15" x14ac:dyDescent="0.2">
      <c r="A29" s="107">
        <v>42712</v>
      </c>
      <c r="B29" s="49">
        <v>599879</v>
      </c>
      <c r="C29" s="10" t="s">
        <v>910</v>
      </c>
      <c r="D29" s="10">
        <v>218</v>
      </c>
      <c r="E29" s="104" t="s">
        <v>105</v>
      </c>
      <c r="F29" s="12" t="s">
        <v>23</v>
      </c>
      <c r="G29" s="10" t="s">
        <v>911</v>
      </c>
      <c r="H29" s="10" t="s">
        <v>912</v>
      </c>
      <c r="I29" s="13">
        <v>20000</v>
      </c>
      <c r="J29" s="14">
        <v>6100</v>
      </c>
      <c r="K29" s="14">
        <v>15100</v>
      </c>
      <c r="L29" s="14">
        <v>21200</v>
      </c>
      <c r="M29" s="15">
        <v>1.06</v>
      </c>
      <c r="N29" s="51"/>
    </row>
    <row r="30" spans="1:14" ht="15" x14ac:dyDescent="0.2">
      <c r="A30" s="107">
        <v>42719</v>
      </c>
      <c r="B30" s="49">
        <v>602078</v>
      </c>
      <c r="C30" s="10" t="s">
        <v>913</v>
      </c>
      <c r="D30" s="10">
        <v>610</v>
      </c>
      <c r="E30" s="11" t="s">
        <v>22</v>
      </c>
      <c r="F30" s="12" t="s">
        <v>23</v>
      </c>
      <c r="G30" s="10" t="s">
        <v>914</v>
      </c>
      <c r="H30" s="10" t="s">
        <v>915</v>
      </c>
      <c r="I30" s="13">
        <v>70000</v>
      </c>
      <c r="J30" s="14">
        <v>6100</v>
      </c>
      <c r="K30" s="14">
        <v>59900</v>
      </c>
      <c r="L30" s="14">
        <v>66000</v>
      </c>
      <c r="M30" s="15">
        <v>0.94</v>
      </c>
      <c r="N30" s="49" t="s">
        <v>287</v>
      </c>
    </row>
    <row r="31" spans="1:14" ht="15" x14ac:dyDescent="0.2">
      <c r="A31" s="106">
        <v>42734</v>
      </c>
      <c r="B31" s="68">
        <v>608784</v>
      </c>
      <c r="C31" s="61" t="s">
        <v>371</v>
      </c>
      <c r="D31" s="61">
        <v>917</v>
      </c>
      <c r="E31" s="62" t="s">
        <v>22</v>
      </c>
      <c r="F31" s="63" t="s">
        <v>64</v>
      </c>
      <c r="G31" s="61" t="s">
        <v>330</v>
      </c>
      <c r="H31" s="61" t="s">
        <v>916</v>
      </c>
      <c r="I31" s="64">
        <v>15000</v>
      </c>
      <c r="J31" s="65">
        <v>7800</v>
      </c>
      <c r="K31" s="65">
        <v>13900</v>
      </c>
      <c r="L31" s="65">
        <v>21700</v>
      </c>
      <c r="M31" s="67"/>
      <c r="N31" s="68" t="s">
        <v>359</v>
      </c>
    </row>
    <row r="32" spans="1:14" ht="15" x14ac:dyDescent="0.2">
      <c r="A32" s="107">
        <v>42748</v>
      </c>
      <c r="B32" s="49">
        <v>611399</v>
      </c>
      <c r="C32" s="10" t="s">
        <v>920</v>
      </c>
      <c r="D32" s="10">
        <v>422</v>
      </c>
      <c r="E32" s="11" t="s">
        <v>22</v>
      </c>
      <c r="F32" s="12" t="s">
        <v>23</v>
      </c>
      <c r="G32" s="10" t="s">
        <v>921</v>
      </c>
      <c r="H32" s="10" t="s">
        <v>922</v>
      </c>
      <c r="I32" s="13">
        <v>72500</v>
      </c>
      <c r="J32" s="14">
        <v>7300</v>
      </c>
      <c r="K32" s="14">
        <v>59600</v>
      </c>
      <c r="L32" s="14">
        <v>66900</v>
      </c>
      <c r="M32" s="15">
        <v>0.92</v>
      </c>
      <c r="N32" s="49" t="s">
        <v>359</v>
      </c>
    </row>
    <row r="33" spans="1:23" ht="15" x14ac:dyDescent="0.2">
      <c r="A33" s="107">
        <v>42790</v>
      </c>
      <c r="B33" s="49">
        <v>623407</v>
      </c>
      <c r="C33" s="10" t="s">
        <v>927</v>
      </c>
      <c r="D33" s="10">
        <v>314</v>
      </c>
      <c r="E33" s="11" t="s">
        <v>22</v>
      </c>
      <c r="F33" s="12" t="s">
        <v>23</v>
      </c>
      <c r="G33" s="10" t="s">
        <v>713</v>
      </c>
      <c r="H33" s="10" t="s">
        <v>928</v>
      </c>
      <c r="I33" s="13">
        <v>88000</v>
      </c>
      <c r="J33" s="14">
        <v>6900</v>
      </c>
      <c r="K33" s="14">
        <v>70900</v>
      </c>
      <c r="L33" s="14">
        <v>77800</v>
      </c>
      <c r="M33" s="15">
        <v>0.88</v>
      </c>
      <c r="N33" s="49" t="s">
        <v>394</v>
      </c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107">
        <v>42825</v>
      </c>
      <c r="B34" s="49">
        <v>636733</v>
      </c>
      <c r="C34" s="10" t="s">
        <v>563</v>
      </c>
      <c r="D34" s="10">
        <v>510</v>
      </c>
      <c r="E34" s="11" t="s">
        <v>22</v>
      </c>
      <c r="F34" s="12" t="s">
        <v>23</v>
      </c>
      <c r="G34" s="10" t="s">
        <v>575</v>
      </c>
      <c r="H34" s="10" t="s">
        <v>931</v>
      </c>
      <c r="I34" s="13">
        <v>45000</v>
      </c>
      <c r="J34" s="14">
        <v>7300</v>
      </c>
      <c r="K34" s="14">
        <v>39600</v>
      </c>
      <c r="L34" s="14">
        <v>46900</v>
      </c>
      <c r="M34" s="15">
        <v>1.04</v>
      </c>
      <c r="N34" s="50" t="s">
        <v>394</v>
      </c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107">
        <v>42863</v>
      </c>
      <c r="B35" s="49">
        <v>651577</v>
      </c>
      <c r="C35" s="10" t="s">
        <v>938</v>
      </c>
      <c r="D35" s="10">
        <v>611</v>
      </c>
      <c r="E35" s="11" t="s">
        <v>22</v>
      </c>
      <c r="F35" s="12" t="s">
        <v>23</v>
      </c>
      <c r="G35" s="10" t="s">
        <v>939</v>
      </c>
      <c r="H35" s="10" t="s">
        <v>940</v>
      </c>
      <c r="I35" s="13">
        <v>70000</v>
      </c>
      <c r="J35" s="14">
        <v>10800</v>
      </c>
      <c r="K35" s="14">
        <v>46200</v>
      </c>
      <c r="L35" s="14">
        <v>57000</v>
      </c>
      <c r="M35" s="15">
        <v>0.81</v>
      </c>
      <c r="N35" s="50" t="s">
        <v>591</v>
      </c>
    </row>
    <row r="36" spans="1:23" ht="15" x14ac:dyDescent="0.2">
      <c r="A36" s="106">
        <v>42901</v>
      </c>
      <c r="B36" s="68">
        <v>672225</v>
      </c>
      <c r="C36" s="61" t="s">
        <v>951</v>
      </c>
      <c r="D36" s="61">
        <v>510</v>
      </c>
      <c r="E36" s="62" t="s">
        <v>22</v>
      </c>
      <c r="F36" s="63" t="s">
        <v>23</v>
      </c>
      <c r="G36" s="61" t="s">
        <v>952</v>
      </c>
      <c r="H36" s="61" t="s">
        <v>953</v>
      </c>
      <c r="I36" s="64">
        <v>111550</v>
      </c>
      <c r="J36" s="65">
        <v>5000</v>
      </c>
      <c r="K36" s="65">
        <v>106900</v>
      </c>
      <c r="L36" s="65">
        <v>111900</v>
      </c>
      <c r="M36" s="67"/>
      <c r="N36" s="70" t="s">
        <v>364</v>
      </c>
    </row>
    <row r="37" spans="1:23" s="71" customFormat="1" ht="15" x14ac:dyDescent="0.2">
      <c r="A37" s="109">
        <v>42906</v>
      </c>
      <c r="B37" s="49">
        <v>675470</v>
      </c>
      <c r="C37" s="10" t="s">
        <v>247</v>
      </c>
      <c r="D37" s="10">
        <v>414</v>
      </c>
      <c r="E37" s="11" t="s">
        <v>22</v>
      </c>
      <c r="F37" s="12" t="s">
        <v>23</v>
      </c>
      <c r="G37" s="10" t="s">
        <v>955</v>
      </c>
      <c r="H37" s="10" t="s">
        <v>956</v>
      </c>
      <c r="I37" s="13">
        <v>40000</v>
      </c>
      <c r="J37" s="14">
        <v>5000</v>
      </c>
      <c r="K37" s="14">
        <v>34400</v>
      </c>
      <c r="L37" s="14">
        <v>39400</v>
      </c>
      <c r="M37" s="15">
        <v>0.99</v>
      </c>
      <c r="N37" s="50" t="s">
        <v>591</v>
      </c>
    </row>
    <row r="38" spans="1:23" ht="15" x14ac:dyDescent="0.2">
      <c r="A38" s="108">
        <v>42916</v>
      </c>
      <c r="B38" s="68">
        <v>681222</v>
      </c>
      <c r="C38" s="61" t="s">
        <v>960</v>
      </c>
      <c r="D38" s="61">
        <v>620</v>
      </c>
      <c r="E38" s="62" t="s">
        <v>22</v>
      </c>
      <c r="F38" s="63" t="s">
        <v>23</v>
      </c>
      <c r="G38" s="61" t="s">
        <v>961</v>
      </c>
      <c r="H38" s="61" t="s">
        <v>852</v>
      </c>
      <c r="I38" s="64">
        <v>5000</v>
      </c>
      <c r="J38" s="65">
        <v>3100</v>
      </c>
      <c r="K38" s="65">
        <v>2500</v>
      </c>
      <c r="L38" s="65">
        <v>5600</v>
      </c>
      <c r="M38" s="67"/>
      <c r="N38" s="70"/>
    </row>
    <row r="39" spans="1:23" ht="15" x14ac:dyDescent="0.2">
      <c r="A39" s="109">
        <v>42936</v>
      </c>
      <c r="B39" s="49">
        <v>691830</v>
      </c>
      <c r="C39" s="10" t="s">
        <v>492</v>
      </c>
      <c r="D39" s="10">
        <v>718</v>
      </c>
      <c r="E39" s="11" t="s">
        <v>22</v>
      </c>
      <c r="F39" s="12" t="s">
        <v>23</v>
      </c>
      <c r="G39" s="10" t="s">
        <v>575</v>
      </c>
      <c r="H39" s="10" t="s">
        <v>962</v>
      </c>
      <c r="I39" s="13">
        <v>23000</v>
      </c>
      <c r="J39" s="14">
        <v>8400</v>
      </c>
      <c r="K39" s="14">
        <v>17400</v>
      </c>
      <c r="L39" s="14">
        <v>25800</v>
      </c>
      <c r="M39" s="15">
        <v>1.1200000000000001</v>
      </c>
      <c r="N39" s="50" t="s">
        <v>698</v>
      </c>
    </row>
    <row r="40" spans="1:23" ht="15" x14ac:dyDescent="0.2">
      <c r="A40" s="108">
        <v>42965</v>
      </c>
      <c r="B40" s="68">
        <v>708101</v>
      </c>
      <c r="C40" s="61" t="s">
        <v>963</v>
      </c>
      <c r="D40" s="61">
        <v>716</v>
      </c>
      <c r="E40" s="62" t="s">
        <v>860</v>
      </c>
      <c r="F40" s="63" t="s">
        <v>23</v>
      </c>
      <c r="G40" s="61" t="s">
        <v>964</v>
      </c>
      <c r="H40" s="61" t="s">
        <v>88</v>
      </c>
      <c r="I40" s="64">
        <v>2700</v>
      </c>
      <c r="J40" s="65">
        <v>2500</v>
      </c>
      <c r="K40" s="65">
        <v>10000</v>
      </c>
      <c r="L40" s="65">
        <v>12500</v>
      </c>
      <c r="M40" s="67"/>
      <c r="N40" s="70"/>
    </row>
    <row r="41" spans="1:23" ht="15" x14ac:dyDescent="0.2">
      <c r="A41" s="108">
        <v>43000</v>
      </c>
      <c r="B41" s="68">
        <v>722840</v>
      </c>
      <c r="C41" s="61" t="s">
        <v>972</v>
      </c>
      <c r="D41" s="61">
        <v>117</v>
      </c>
      <c r="E41" s="62" t="s">
        <v>22</v>
      </c>
      <c r="F41" s="63" t="s">
        <v>23</v>
      </c>
      <c r="G41" s="61" t="s">
        <v>973</v>
      </c>
      <c r="H41" s="61" t="s">
        <v>974</v>
      </c>
      <c r="I41" s="64">
        <v>55000</v>
      </c>
      <c r="J41" s="65">
        <v>6800</v>
      </c>
      <c r="K41" s="65">
        <v>40200</v>
      </c>
      <c r="L41" s="65">
        <v>47000</v>
      </c>
      <c r="M41" s="15"/>
      <c r="N41" s="50"/>
    </row>
    <row r="42" spans="1:23" ht="15" x14ac:dyDescent="0.2">
      <c r="A42" s="108">
        <v>42999</v>
      </c>
      <c r="B42" s="68">
        <v>722905</v>
      </c>
      <c r="C42" s="61" t="s">
        <v>244</v>
      </c>
      <c r="D42" s="61">
        <v>616</v>
      </c>
      <c r="E42" s="62" t="s">
        <v>22</v>
      </c>
      <c r="F42" s="63" t="s">
        <v>746</v>
      </c>
      <c r="G42" s="61" t="s">
        <v>975</v>
      </c>
      <c r="H42" s="61" t="s">
        <v>976</v>
      </c>
      <c r="I42" s="64">
        <v>22500</v>
      </c>
      <c r="J42" s="65">
        <v>5000</v>
      </c>
      <c r="K42" s="65">
        <v>56800</v>
      </c>
      <c r="L42" s="65">
        <v>61800</v>
      </c>
      <c r="M42" s="67"/>
      <c r="N42" s="50"/>
    </row>
    <row r="43" spans="1:23" ht="15" x14ac:dyDescent="0.2">
      <c r="A43" s="107"/>
      <c r="B43" s="49"/>
      <c r="C43" s="10"/>
      <c r="D43" s="10"/>
      <c r="E43" s="11"/>
      <c r="F43" s="12"/>
      <c r="G43" s="10"/>
      <c r="H43" s="10"/>
      <c r="I43" s="13"/>
      <c r="J43" s="14"/>
      <c r="K43" s="14"/>
      <c r="L43" s="14"/>
      <c r="M43" s="15"/>
      <c r="N43" s="50"/>
    </row>
    <row r="44" spans="1:23" ht="15" x14ac:dyDescent="0.2">
      <c r="A44" s="107"/>
      <c r="B44" s="49"/>
      <c r="C44" s="10"/>
      <c r="D44" s="10"/>
      <c r="E44" s="11"/>
      <c r="F44" s="12"/>
      <c r="G44" s="10"/>
      <c r="H44" s="10"/>
      <c r="I44" s="13"/>
      <c r="J44" s="14"/>
      <c r="K44" s="14"/>
      <c r="L44" s="14"/>
      <c r="M44" s="15"/>
      <c r="N44" s="50"/>
    </row>
    <row r="45" spans="1:23" ht="15" x14ac:dyDescent="0.2">
      <c r="A45" s="106"/>
      <c r="B45" s="68"/>
      <c r="C45" s="61"/>
      <c r="D45" s="61"/>
      <c r="E45" s="62"/>
      <c r="F45" s="63"/>
      <c r="G45" s="61"/>
      <c r="H45" s="61"/>
      <c r="I45" s="64"/>
      <c r="J45" s="65"/>
      <c r="K45" s="65"/>
      <c r="L45" s="65"/>
      <c r="M45" s="67"/>
      <c r="N45" s="70"/>
    </row>
    <row r="46" spans="1:23" ht="15" x14ac:dyDescent="0.2">
      <c r="A46" s="95"/>
      <c r="B46" s="68"/>
      <c r="C46" s="61"/>
      <c r="D46" s="61"/>
      <c r="E46" s="62"/>
      <c r="F46" s="63"/>
      <c r="G46" s="61"/>
      <c r="H46" s="61"/>
      <c r="I46" s="64"/>
      <c r="J46" s="65"/>
      <c r="K46" s="65"/>
      <c r="L46" s="65"/>
      <c r="M46" s="67"/>
      <c r="N46" s="70"/>
    </row>
    <row r="47" spans="1:23" ht="15" x14ac:dyDescent="0.2">
      <c r="A47" s="96"/>
      <c r="B47" s="49"/>
      <c r="C47" s="10"/>
      <c r="D47" s="10"/>
      <c r="E47" s="11"/>
      <c r="F47" s="12"/>
      <c r="G47" s="10"/>
      <c r="H47" s="10"/>
      <c r="I47" s="13"/>
      <c r="J47" s="14"/>
      <c r="K47" s="14"/>
      <c r="L47" s="14"/>
      <c r="M47" s="15"/>
      <c r="N47" s="50"/>
    </row>
    <row r="48" spans="1:23" ht="15" x14ac:dyDescent="0.2">
      <c r="A48" s="96"/>
      <c r="B48" s="49"/>
      <c r="C48" s="10"/>
      <c r="D48" s="10"/>
      <c r="E48" s="11"/>
      <c r="F48" s="12"/>
      <c r="G48" s="10"/>
      <c r="H48" s="10"/>
      <c r="I48" s="13"/>
      <c r="J48" s="14"/>
      <c r="K48" s="14"/>
      <c r="L48" s="14"/>
      <c r="M48" s="15"/>
      <c r="N48" s="50"/>
    </row>
    <row r="49" spans="1:14" ht="15.75" x14ac:dyDescent="0.25">
      <c r="A49" s="196" t="s">
        <v>826</v>
      </c>
      <c r="B49" s="202"/>
      <c r="C49" s="191"/>
      <c r="D49" s="10"/>
      <c r="E49" s="11"/>
      <c r="F49" s="12"/>
      <c r="G49" s="10"/>
      <c r="H49" s="10"/>
      <c r="I49" s="13"/>
      <c r="J49" s="14"/>
      <c r="K49" s="14"/>
      <c r="L49" s="14"/>
      <c r="M49" s="15"/>
      <c r="N49" s="50"/>
    </row>
    <row r="50" spans="1:14" ht="15" x14ac:dyDescent="0.2">
      <c r="A50" s="96"/>
      <c r="B50" s="49"/>
      <c r="C50" s="10"/>
      <c r="D50" s="10"/>
      <c r="E50" s="11"/>
      <c r="F50" s="12"/>
      <c r="G50" s="10"/>
      <c r="H50" s="10"/>
      <c r="I50" s="13"/>
      <c r="J50" s="14"/>
      <c r="K50" s="14"/>
      <c r="L50" s="14"/>
      <c r="M50" s="15"/>
      <c r="N50" s="50"/>
    </row>
    <row r="51" spans="1:14" ht="15" x14ac:dyDescent="0.2">
      <c r="A51" s="96"/>
      <c r="B51" s="49"/>
      <c r="C51" s="10"/>
      <c r="D51" s="10"/>
      <c r="E51" s="11"/>
      <c r="F51" s="12"/>
      <c r="G51" s="10"/>
      <c r="H51" s="10"/>
      <c r="I51" s="13"/>
      <c r="J51" s="14"/>
      <c r="K51" s="14"/>
      <c r="L51" s="14"/>
      <c r="M51" s="15"/>
      <c r="N51" s="50"/>
    </row>
    <row r="52" spans="1:14" ht="15" x14ac:dyDescent="0.2">
      <c r="A52" s="96"/>
      <c r="B52" s="49"/>
      <c r="C52" s="10"/>
      <c r="D52" s="10"/>
      <c r="E52" s="11"/>
      <c r="F52" s="12"/>
      <c r="G52" s="10"/>
      <c r="H52" s="10"/>
      <c r="I52" s="13"/>
      <c r="J52" s="14"/>
      <c r="K52" s="14"/>
      <c r="L52" s="14"/>
      <c r="M52" s="15"/>
      <c r="N52" s="50"/>
    </row>
    <row r="53" spans="1:14" ht="15.75" x14ac:dyDescent="0.25">
      <c r="A53" s="196" t="s">
        <v>52</v>
      </c>
      <c r="B53" s="191"/>
      <c r="C53" s="10"/>
      <c r="D53" s="10"/>
      <c r="E53" s="11"/>
      <c r="F53" s="12"/>
      <c r="G53" s="10"/>
      <c r="H53" s="10"/>
      <c r="I53" s="13"/>
      <c r="J53" s="14"/>
      <c r="K53" s="14"/>
      <c r="L53" s="14"/>
      <c r="M53" s="15"/>
      <c r="N53" s="50"/>
    </row>
    <row r="54" spans="1:14" ht="15" x14ac:dyDescent="0.2">
      <c r="A54" s="107">
        <v>42644</v>
      </c>
      <c r="B54" s="49">
        <v>572383</v>
      </c>
      <c r="C54" s="10" t="s">
        <v>53</v>
      </c>
      <c r="D54" s="10">
        <v>308</v>
      </c>
      <c r="E54" s="11" t="s">
        <v>22</v>
      </c>
      <c r="F54" s="12" t="s">
        <v>64</v>
      </c>
      <c r="G54" s="10" t="s">
        <v>899</v>
      </c>
      <c r="H54" s="10" t="s">
        <v>900</v>
      </c>
      <c r="I54" s="13">
        <v>65000</v>
      </c>
      <c r="J54" s="14">
        <v>5100</v>
      </c>
      <c r="K54" s="14">
        <v>62200</v>
      </c>
      <c r="L54" s="14">
        <v>67300</v>
      </c>
      <c r="M54" s="15">
        <v>1.04</v>
      </c>
      <c r="N54" s="50" t="s">
        <v>359</v>
      </c>
    </row>
    <row r="55" spans="1:14" ht="15" x14ac:dyDescent="0.2">
      <c r="A55" s="107">
        <v>42996</v>
      </c>
      <c r="B55" s="100">
        <v>722539</v>
      </c>
      <c r="C55" s="10" t="s">
        <v>603</v>
      </c>
      <c r="D55" s="10">
        <v>304</v>
      </c>
      <c r="E55" s="11" t="s">
        <v>22</v>
      </c>
      <c r="F55" s="12" t="s">
        <v>23</v>
      </c>
      <c r="G55" s="10" t="s">
        <v>60</v>
      </c>
      <c r="H55" s="10" t="s">
        <v>968</v>
      </c>
      <c r="I55" s="13">
        <v>30000</v>
      </c>
      <c r="J55" s="14">
        <v>4800</v>
      </c>
      <c r="K55" s="14">
        <v>13500</v>
      </c>
      <c r="L55" s="14">
        <v>18300</v>
      </c>
      <c r="M55" s="15">
        <v>0.61</v>
      </c>
      <c r="N55" s="50" t="s">
        <v>630</v>
      </c>
    </row>
    <row r="56" spans="1:14" ht="15" x14ac:dyDescent="0.2">
      <c r="A56" s="106">
        <v>42999</v>
      </c>
      <c r="B56" s="68">
        <v>723707</v>
      </c>
      <c r="C56" s="61" t="s">
        <v>969</v>
      </c>
      <c r="D56" s="61">
        <v>106</v>
      </c>
      <c r="E56" s="62" t="s">
        <v>22</v>
      </c>
      <c r="F56" s="63" t="s">
        <v>23</v>
      </c>
      <c r="G56" s="61" t="s">
        <v>971</v>
      </c>
      <c r="H56" s="61" t="s">
        <v>970</v>
      </c>
      <c r="I56" s="64">
        <v>25000</v>
      </c>
      <c r="J56" s="65">
        <v>5100</v>
      </c>
      <c r="K56" s="65">
        <v>19500</v>
      </c>
      <c r="L56" s="65">
        <v>24600</v>
      </c>
      <c r="M56" s="67"/>
      <c r="N56" s="70"/>
    </row>
    <row r="57" spans="1:14" ht="15" x14ac:dyDescent="0.2">
      <c r="A57" s="99"/>
      <c r="B57" s="49"/>
      <c r="C57" s="10"/>
      <c r="D57" s="10"/>
      <c r="E57" s="11"/>
      <c r="F57" s="12"/>
      <c r="G57" s="10"/>
      <c r="H57" s="10"/>
      <c r="I57" s="13"/>
      <c r="J57" s="14"/>
      <c r="K57" s="14"/>
      <c r="L57" s="14"/>
      <c r="M57" s="15"/>
      <c r="N57" s="50"/>
    </row>
    <row r="58" spans="1:14" ht="15" x14ac:dyDescent="0.2">
      <c r="A58" s="99"/>
      <c r="B58" s="49"/>
      <c r="C58" s="10"/>
      <c r="D58" s="10"/>
      <c r="E58" s="11"/>
      <c r="F58" s="12"/>
      <c r="G58" s="10"/>
      <c r="H58" s="10"/>
      <c r="I58" s="13"/>
      <c r="J58" s="14"/>
      <c r="K58" s="14"/>
      <c r="L58" s="14"/>
      <c r="M58" s="15"/>
      <c r="N58" s="50"/>
    </row>
    <row r="59" spans="1:14" ht="15" x14ac:dyDescent="0.2">
      <c r="A59" s="99"/>
      <c r="B59" s="49"/>
      <c r="C59" s="10"/>
      <c r="D59" s="10"/>
      <c r="E59" s="11"/>
      <c r="F59" s="12"/>
      <c r="G59" s="10"/>
      <c r="H59" s="10"/>
      <c r="I59" s="14"/>
      <c r="J59" s="14"/>
      <c r="K59" s="14"/>
      <c r="L59" s="14"/>
      <c r="M59" s="15"/>
      <c r="N59" s="50"/>
    </row>
    <row r="60" spans="1:14" ht="15" x14ac:dyDescent="0.2">
      <c r="A60" s="101"/>
      <c r="B60" s="49"/>
      <c r="C60" s="10"/>
      <c r="D60" s="10"/>
      <c r="E60" s="11"/>
      <c r="F60" s="12"/>
      <c r="G60" s="10"/>
      <c r="H60" s="10"/>
      <c r="I60" s="14"/>
      <c r="J60" s="14"/>
      <c r="K60" s="14"/>
      <c r="L60" s="14"/>
      <c r="M60" s="15"/>
      <c r="N60" s="50"/>
    </row>
    <row r="61" spans="1:14" ht="15" x14ac:dyDescent="0.2">
      <c r="A61" s="99"/>
      <c r="B61" s="49"/>
      <c r="C61" s="10"/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99"/>
      <c r="B62" s="49"/>
      <c r="C62" s="10"/>
      <c r="D62" s="10"/>
      <c r="E62" s="11"/>
      <c r="F62" s="12"/>
      <c r="G62" s="10"/>
      <c r="H62" s="10"/>
      <c r="I62" s="14"/>
      <c r="J62" s="14"/>
      <c r="K62" s="14"/>
      <c r="L62" s="14"/>
      <c r="M62" s="15"/>
      <c r="N62" s="50"/>
    </row>
    <row r="63" spans="1:14" ht="15" x14ac:dyDescent="0.2">
      <c r="A63" s="99"/>
      <c r="B63" s="49"/>
      <c r="C63" s="10"/>
      <c r="D63" s="10"/>
      <c r="E63" s="11"/>
      <c r="F63" s="12"/>
      <c r="G63" s="10"/>
      <c r="H63" s="10"/>
      <c r="I63" s="14"/>
      <c r="J63" s="14"/>
      <c r="K63" s="14"/>
      <c r="L63" s="14"/>
      <c r="M63" s="15"/>
      <c r="N63" s="50"/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3"/>
      <c r="J65" s="14"/>
      <c r="K65" s="14"/>
      <c r="L65" s="14"/>
      <c r="M65" s="15"/>
      <c r="N65" s="50"/>
    </row>
    <row r="66" spans="1:14" ht="15.75" x14ac:dyDescent="0.25">
      <c r="A66" s="99"/>
      <c r="B66" s="49"/>
      <c r="C66" s="10"/>
      <c r="D66" s="10"/>
      <c r="E66" s="11"/>
      <c r="F66" s="12"/>
      <c r="G66" s="94"/>
      <c r="H66" s="10"/>
      <c r="I66" s="13"/>
      <c r="J66" s="14"/>
      <c r="K66" s="14"/>
      <c r="L66" s="14"/>
      <c r="M66" s="15"/>
      <c r="N66" s="50"/>
    </row>
    <row r="67" spans="1:14" ht="15.75" x14ac:dyDescent="0.25">
      <c r="A67" s="102"/>
      <c r="B67" s="49"/>
      <c r="C67" s="49"/>
      <c r="D67" s="10"/>
      <c r="E67" s="11"/>
      <c r="F67" s="12"/>
      <c r="G67" s="94" t="s">
        <v>80</v>
      </c>
      <c r="H67" s="10"/>
      <c r="I67" s="209" t="s">
        <v>923</v>
      </c>
      <c r="J67" s="210"/>
      <c r="K67" s="211"/>
      <c r="L67" s="211"/>
      <c r="M67" s="211"/>
      <c r="N67" s="212"/>
    </row>
    <row r="68" spans="1:14" ht="15" customHeight="1" x14ac:dyDescent="0.2">
      <c r="A68" s="203" t="s">
        <v>1003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5"/>
    </row>
    <row r="69" spans="1:14" ht="15" customHeight="1" x14ac:dyDescent="0.2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</row>
    <row r="70" spans="1:14" ht="15" x14ac:dyDescent="0.2">
      <c r="A70" s="103"/>
      <c r="B70" s="92"/>
      <c r="C70" s="29"/>
      <c r="D70" s="29"/>
      <c r="E70" s="27"/>
      <c r="F70" s="28"/>
      <c r="G70" s="29"/>
      <c r="H70" s="29"/>
      <c r="I70" s="30"/>
      <c r="J70" s="30"/>
      <c r="K70" s="30"/>
      <c r="L70" s="30"/>
      <c r="M70" s="31"/>
      <c r="N70" s="75"/>
    </row>
    <row r="71" spans="1:14" ht="15" x14ac:dyDescent="0.2">
      <c r="A71" s="103"/>
      <c r="B71" s="92"/>
      <c r="C71" s="29"/>
      <c r="D71" s="29"/>
      <c r="E71" s="27"/>
      <c r="F71" s="28"/>
      <c r="G71" s="29"/>
      <c r="H71" s="29"/>
      <c r="I71" s="30"/>
      <c r="J71" s="30"/>
      <c r="K71" s="30"/>
      <c r="L71" s="30"/>
      <c r="M71" s="31"/>
      <c r="N71" s="75"/>
    </row>
    <row r="72" spans="1:14" ht="15" x14ac:dyDescent="0.2">
      <c r="A72" s="103"/>
      <c r="B72" s="92"/>
      <c r="C72" s="29"/>
      <c r="D72" s="29"/>
      <c r="E72" s="27"/>
      <c r="F72" s="28"/>
      <c r="G72" s="29"/>
      <c r="H72" s="29"/>
      <c r="I72" s="30"/>
      <c r="J72" s="30"/>
      <c r="K72" s="30"/>
      <c r="L72" s="30"/>
      <c r="M72" s="31"/>
      <c r="N72" s="75"/>
    </row>
    <row r="73" spans="1:14" ht="15" x14ac:dyDescent="0.2">
      <c r="A73" s="103"/>
      <c r="B73" s="92"/>
      <c r="C73" s="29"/>
      <c r="D73" s="29"/>
      <c r="E73" s="27"/>
      <c r="F73" s="28"/>
      <c r="G73" s="29"/>
      <c r="H73" s="29"/>
      <c r="I73" s="30"/>
      <c r="J73" s="30"/>
      <c r="K73" s="30"/>
      <c r="L73" s="30"/>
      <c r="M73" s="31"/>
      <c r="N73" s="75"/>
    </row>
    <row r="74" spans="1:14" ht="15" x14ac:dyDescent="0.2">
      <c r="A74" s="103"/>
      <c r="B74" s="92"/>
      <c r="C74" s="29"/>
      <c r="D74" s="29"/>
      <c r="E74" s="27"/>
      <c r="F74" s="28"/>
      <c r="G74" s="29"/>
      <c r="H74" s="29"/>
      <c r="I74" s="30"/>
      <c r="J74" s="30"/>
      <c r="K74" s="30"/>
      <c r="L74" s="30"/>
      <c r="M74" s="31"/>
      <c r="N74" s="75"/>
    </row>
    <row r="75" spans="1:14" ht="15" x14ac:dyDescent="0.2">
      <c r="A75" s="103"/>
      <c r="B75" s="92"/>
      <c r="C75" s="29"/>
      <c r="D75" s="29"/>
      <c r="E75" s="27"/>
      <c r="F75" s="28"/>
      <c r="G75" s="29"/>
      <c r="H75" s="29"/>
      <c r="I75" s="30"/>
      <c r="J75" s="30"/>
      <c r="K75" s="30"/>
      <c r="L75" s="30"/>
      <c r="M75" s="31"/>
      <c r="N75" s="75"/>
    </row>
    <row r="76" spans="1:14" ht="15" x14ac:dyDescent="0.2">
      <c r="A76" s="103"/>
      <c r="B76" s="92"/>
      <c r="C76" s="29"/>
      <c r="D76" s="29"/>
      <c r="E76" s="27"/>
      <c r="F76" s="28"/>
      <c r="G76" s="29"/>
      <c r="H76" s="29"/>
      <c r="I76" s="30"/>
      <c r="J76" s="30"/>
      <c r="K76" s="30"/>
      <c r="L76" s="30"/>
      <c r="M76" s="31"/>
      <c r="N76" s="75"/>
    </row>
    <row r="77" spans="1:14" ht="15" x14ac:dyDescent="0.2">
      <c r="A77" s="103"/>
      <c r="B77" s="92"/>
      <c r="C77" s="29"/>
      <c r="D77" s="29"/>
      <c r="E77" s="27"/>
      <c r="F77" s="28"/>
      <c r="G77" s="29"/>
      <c r="H77" s="29"/>
      <c r="I77" s="30"/>
      <c r="J77" s="30"/>
      <c r="K77" s="30"/>
      <c r="L77" s="30"/>
      <c r="M77" s="31"/>
      <c r="N77" s="75"/>
    </row>
    <row r="78" spans="1:14" ht="15" x14ac:dyDescent="0.2">
      <c r="A78" s="103"/>
      <c r="B78" s="92"/>
      <c r="C78" s="29"/>
      <c r="D78" s="29"/>
      <c r="E78" s="27"/>
      <c r="F78" s="28"/>
      <c r="G78" s="29"/>
      <c r="H78" s="29"/>
      <c r="I78" s="30"/>
      <c r="J78" s="30"/>
      <c r="K78" s="30"/>
      <c r="L78" s="30"/>
      <c r="M78" s="31"/>
      <c r="N78" s="75"/>
    </row>
    <row r="79" spans="1:14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</sheetData>
  <mergeCells count="8">
    <mergeCell ref="A68:N69"/>
    <mergeCell ref="I67:N67"/>
    <mergeCell ref="A1:N1"/>
    <mergeCell ref="A4:B4"/>
    <mergeCell ref="A14:B14"/>
    <mergeCell ref="A49:C49"/>
    <mergeCell ref="A53:B53"/>
    <mergeCell ref="A26:B26"/>
  </mergeCells>
  <printOptions horizontalCentered="1"/>
  <pageMargins left="0" right="0" top="0.5" bottom="0.5" header="0.3" footer="0"/>
  <pageSetup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99"/>
  <sheetViews>
    <sheetView topLeftCell="A28" zoomScaleNormal="100" workbookViewId="0">
      <selection activeCell="R24" sqref="R24"/>
    </sheetView>
  </sheetViews>
  <sheetFormatPr defaultRowHeight="12.75" x14ac:dyDescent="0.2"/>
  <cols>
    <col min="1" max="1" width="9.28515625" customWidth="1"/>
    <col min="2" max="2" width="7.7109375" customWidth="1"/>
    <col min="3" max="3" width="14" customWidth="1"/>
    <col min="4" max="4" width="5.85546875" customWidth="1"/>
    <col min="5" max="6" width="5.28515625" customWidth="1"/>
    <col min="7" max="7" width="18.7109375" customWidth="1"/>
    <col min="8" max="8" width="20" customWidth="1"/>
    <col min="9" max="9" width="9.5703125" customWidth="1"/>
    <col min="10" max="10" width="8.28515625" customWidth="1"/>
    <col min="11" max="11" width="9.28515625" customWidth="1"/>
    <col min="12" max="12" width="9.7109375" customWidth="1"/>
    <col min="13" max="13" width="7.140625" customWidth="1"/>
    <col min="14" max="14" width="7.28515625" customWidth="1"/>
  </cols>
  <sheetData>
    <row r="1" spans="1:14" ht="21.95" customHeight="1" x14ac:dyDescent="0.3">
      <c r="A1" s="187" t="s">
        <v>978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16"/>
    </row>
    <row r="5" spans="1:14" ht="15" x14ac:dyDescent="0.2">
      <c r="A5" s="95">
        <v>43178</v>
      </c>
      <c r="B5" s="68">
        <v>774680</v>
      </c>
      <c r="C5" s="61" t="s">
        <v>1006</v>
      </c>
      <c r="D5" s="61">
        <v>210</v>
      </c>
      <c r="E5" s="62" t="s">
        <v>22</v>
      </c>
      <c r="F5" s="63" t="s">
        <v>23</v>
      </c>
      <c r="G5" s="61" t="s">
        <v>708</v>
      </c>
      <c r="H5" s="61" t="s">
        <v>1007</v>
      </c>
      <c r="I5" s="64">
        <v>7500</v>
      </c>
      <c r="J5" s="65">
        <v>5100</v>
      </c>
      <c r="K5" s="65">
        <v>14100</v>
      </c>
      <c r="L5" s="65">
        <v>19200</v>
      </c>
      <c r="M5" s="67"/>
      <c r="N5" s="68"/>
    </row>
    <row r="6" spans="1:14" ht="15" x14ac:dyDescent="0.2">
      <c r="A6" s="95">
        <v>43194</v>
      </c>
      <c r="B6" s="68">
        <v>792142</v>
      </c>
      <c r="C6" s="61" t="s">
        <v>335</v>
      </c>
      <c r="D6" s="61">
        <v>112</v>
      </c>
      <c r="E6" s="62" t="s">
        <v>22</v>
      </c>
      <c r="F6" s="63" t="s">
        <v>23</v>
      </c>
      <c r="G6" s="61" t="s">
        <v>1016</v>
      </c>
      <c r="H6" s="61" t="s">
        <v>1017</v>
      </c>
      <c r="I6" s="64">
        <v>4000</v>
      </c>
      <c r="J6" s="65">
        <v>3800</v>
      </c>
      <c r="K6" s="65">
        <v>11200</v>
      </c>
      <c r="L6" s="65">
        <v>15000</v>
      </c>
      <c r="M6" s="67"/>
      <c r="N6" s="68"/>
    </row>
    <row r="7" spans="1:14" ht="15" x14ac:dyDescent="0.2">
      <c r="A7" s="95">
        <v>43194</v>
      </c>
      <c r="B7" s="68">
        <v>792271</v>
      </c>
      <c r="C7" s="61" t="s">
        <v>1018</v>
      </c>
      <c r="D7" s="61"/>
      <c r="E7" s="62"/>
      <c r="F7" s="63"/>
      <c r="G7" s="61" t="s">
        <v>1019</v>
      </c>
      <c r="H7" s="61" t="s">
        <v>435</v>
      </c>
      <c r="I7" s="64">
        <v>5000</v>
      </c>
      <c r="J7" s="65">
        <v>2100</v>
      </c>
      <c r="K7" s="65">
        <v>0</v>
      </c>
      <c r="L7" s="65">
        <v>2100</v>
      </c>
      <c r="M7" s="67"/>
      <c r="N7" s="68"/>
    </row>
    <row r="8" spans="1:14" ht="15" x14ac:dyDescent="0.2">
      <c r="A8" s="95">
        <v>43194</v>
      </c>
      <c r="B8" s="68">
        <v>792227</v>
      </c>
      <c r="C8" s="61" t="s">
        <v>1020</v>
      </c>
      <c r="D8" s="61"/>
      <c r="E8" s="62" t="s">
        <v>22</v>
      </c>
      <c r="F8" s="63" t="s">
        <v>23</v>
      </c>
      <c r="G8" s="61" t="s">
        <v>1019</v>
      </c>
      <c r="H8" s="61" t="s">
        <v>1021</v>
      </c>
      <c r="I8" s="64">
        <v>25175</v>
      </c>
      <c r="J8" s="65">
        <v>3200</v>
      </c>
      <c r="K8" s="65">
        <v>40800</v>
      </c>
      <c r="L8" s="65">
        <v>44000</v>
      </c>
      <c r="M8" s="15"/>
      <c r="N8" s="49"/>
    </row>
    <row r="9" spans="1:14" ht="15" x14ac:dyDescent="0.2">
      <c r="A9" s="95">
        <v>43241</v>
      </c>
      <c r="B9" s="68">
        <v>805791</v>
      </c>
      <c r="C9" s="61" t="s">
        <v>1035</v>
      </c>
      <c r="D9" s="61">
        <v>217</v>
      </c>
      <c r="E9" s="62" t="s">
        <v>22</v>
      </c>
      <c r="F9" s="63" t="s">
        <v>733</v>
      </c>
      <c r="G9" s="61" t="s">
        <v>1037</v>
      </c>
      <c r="H9" s="61" t="s">
        <v>1038</v>
      </c>
      <c r="I9" s="64">
        <v>2772</v>
      </c>
      <c r="J9" s="65">
        <v>4600</v>
      </c>
      <c r="K9" s="65">
        <v>21500</v>
      </c>
      <c r="L9" s="65">
        <v>26100</v>
      </c>
      <c r="M9" s="67"/>
      <c r="N9" s="72"/>
    </row>
    <row r="10" spans="1:14" ht="15" x14ac:dyDescent="0.2">
      <c r="A10" s="95"/>
      <c r="B10" s="68"/>
      <c r="C10" s="61" t="s">
        <v>1036</v>
      </c>
      <c r="D10" s="61"/>
      <c r="E10" s="62"/>
      <c r="F10" s="63"/>
      <c r="G10" s="61"/>
      <c r="H10" s="61"/>
      <c r="I10" s="64"/>
      <c r="J10" s="65"/>
      <c r="K10" s="65"/>
      <c r="L10" s="65"/>
      <c r="M10" s="15"/>
      <c r="N10" s="51"/>
    </row>
    <row r="11" spans="1:14" ht="15" x14ac:dyDescent="0.2">
      <c r="A11" s="95">
        <v>43266</v>
      </c>
      <c r="B11" s="68">
        <v>825012</v>
      </c>
      <c r="C11" s="61" t="s">
        <v>1048</v>
      </c>
      <c r="D11" s="61"/>
      <c r="E11" s="62" t="s">
        <v>22</v>
      </c>
      <c r="F11" s="63" t="s">
        <v>23</v>
      </c>
      <c r="G11" s="61" t="s">
        <v>200</v>
      </c>
      <c r="H11" s="61" t="s">
        <v>1049</v>
      </c>
      <c r="I11" s="64">
        <v>50000</v>
      </c>
      <c r="J11" s="65">
        <v>900</v>
      </c>
      <c r="K11" s="65">
        <v>40100</v>
      </c>
      <c r="L11" s="65">
        <v>41000</v>
      </c>
      <c r="M11" s="67"/>
      <c r="N11" s="72"/>
    </row>
    <row r="12" spans="1:14" ht="15" x14ac:dyDescent="0.2">
      <c r="A12" s="96">
        <v>43343</v>
      </c>
      <c r="B12" s="49">
        <v>863198</v>
      </c>
      <c r="C12" s="10" t="s">
        <v>1035</v>
      </c>
      <c r="D12" s="10"/>
      <c r="E12" s="11" t="s">
        <v>22</v>
      </c>
      <c r="F12" s="12" t="s">
        <v>23</v>
      </c>
      <c r="G12" s="10" t="s">
        <v>1038</v>
      </c>
      <c r="H12" s="10" t="s">
        <v>1062</v>
      </c>
      <c r="I12" s="13">
        <v>23000</v>
      </c>
      <c r="J12" s="14">
        <v>3800</v>
      </c>
      <c r="K12" s="14">
        <v>19400</v>
      </c>
      <c r="L12" s="14">
        <v>23200</v>
      </c>
      <c r="M12" s="15">
        <v>1.01</v>
      </c>
      <c r="N12" s="51" t="s">
        <v>359</v>
      </c>
    </row>
    <row r="13" spans="1:14" ht="15" x14ac:dyDescent="0.2">
      <c r="A13" s="96"/>
      <c r="B13" s="49"/>
      <c r="C13" s="10"/>
      <c r="D13" s="10"/>
      <c r="E13" s="11"/>
      <c r="F13" s="12"/>
      <c r="G13" s="10"/>
      <c r="H13" s="10"/>
      <c r="I13" s="13"/>
      <c r="J13" s="14"/>
      <c r="K13" s="14"/>
      <c r="L13" s="14"/>
      <c r="M13" s="15"/>
      <c r="N13" s="51"/>
    </row>
    <row r="14" spans="1:14" ht="15.75" x14ac:dyDescent="0.25">
      <c r="A14" s="196" t="s">
        <v>35</v>
      </c>
      <c r="B14" s="197"/>
      <c r="C14" s="10"/>
      <c r="D14" s="10"/>
      <c r="E14" s="11"/>
      <c r="F14" s="12"/>
      <c r="G14" s="10"/>
      <c r="H14" s="10"/>
      <c r="I14" s="13"/>
      <c r="J14" s="14"/>
      <c r="K14" s="14"/>
      <c r="L14" s="14"/>
      <c r="M14" s="15"/>
      <c r="N14" s="51"/>
    </row>
    <row r="15" spans="1:14" ht="15" x14ac:dyDescent="0.2">
      <c r="A15" s="95">
        <v>43052</v>
      </c>
      <c r="B15" s="98">
        <v>745609</v>
      </c>
      <c r="C15" s="61" t="s">
        <v>982</v>
      </c>
      <c r="D15" s="61">
        <v>227</v>
      </c>
      <c r="E15" s="62" t="s">
        <v>22</v>
      </c>
      <c r="F15" s="63" t="s">
        <v>23</v>
      </c>
      <c r="G15" s="61" t="s">
        <v>983</v>
      </c>
      <c r="H15" s="61" t="s">
        <v>984</v>
      </c>
      <c r="I15" s="64">
        <v>20000</v>
      </c>
      <c r="J15" s="65">
        <v>5500</v>
      </c>
      <c r="K15" s="65">
        <v>13400</v>
      </c>
      <c r="L15" s="65">
        <v>18900</v>
      </c>
      <c r="M15" s="67"/>
      <c r="N15" s="72"/>
    </row>
    <row r="16" spans="1:14" ht="15" x14ac:dyDescent="0.2">
      <c r="A16" s="97">
        <v>43097</v>
      </c>
      <c r="B16" s="98">
        <v>764351</v>
      </c>
      <c r="C16" s="61" t="s">
        <v>723</v>
      </c>
      <c r="D16" s="61">
        <v>119</v>
      </c>
      <c r="E16" s="62" t="s">
        <v>105</v>
      </c>
      <c r="F16" s="63" t="s">
        <v>23</v>
      </c>
      <c r="G16" s="61" t="s">
        <v>991</v>
      </c>
      <c r="H16" s="61" t="s">
        <v>992</v>
      </c>
      <c r="I16" s="64">
        <v>40000</v>
      </c>
      <c r="J16" s="65">
        <v>10800</v>
      </c>
      <c r="K16" s="65">
        <v>32300</v>
      </c>
      <c r="L16" s="65">
        <v>43100</v>
      </c>
      <c r="M16" s="67"/>
      <c r="N16" s="68"/>
    </row>
    <row r="17" spans="1:14" ht="15" x14ac:dyDescent="0.2">
      <c r="A17" s="95">
        <v>43174</v>
      </c>
      <c r="B17" s="68">
        <v>784130</v>
      </c>
      <c r="C17" s="61" t="s">
        <v>1004</v>
      </c>
      <c r="D17" s="61">
        <v>624</v>
      </c>
      <c r="E17" s="62" t="s">
        <v>22</v>
      </c>
      <c r="F17" s="63" t="s">
        <v>23</v>
      </c>
      <c r="G17" s="61" t="s">
        <v>354</v>
      </c>
      <c r="H17" s="61" t="s">
        <v>1005</v>
      </c>
      <c r="I17" s="64">
        <v>1200</v>
      </c>
      <c r="J17" s="65">
        <v>900</v>
      </c>
      <c r="K17" s="65">
        <v>900</v>
      </c>
      <c r="L17" s="65">
        <v>1800</v>
      </c>
      <c r="M17" s="67"/>
      <c r="N17" s="68"/>
    </row>
    <row r="18" spans="1:14" ht="15" x14ac:dyDescent="0.2">
      <c r="A18" s="95">
        <v>43181</v>
      </c>
      <c r="B18" s="68">
        <v>782524</v>
      </c>
      <c r="C18" s="61" t="s">
        <v>1030</v>
      </c>
      <c r="D18" s="61">
        <v>428</v>
      </c>
      <c r="E18" s="62" t="s">
        <v>22</v>
      </c>
      <c r="F18" s="63" t="s">
        <v>23</v>
      </c>
      <c r="G18" s="61" t="s">
        <v>1031</v>
      </c>
      <c r="H18" s="61" t="s">
        <v>1032</v>
      </c>
      <c r="I18" s="64">
        <v>18000</v>
      </c>
      <c r="J18" s="65">
        <v>5900</v>
      </c>
      <c r="K18" s="65">
        <v>10900</v>
      </c>
      <c r="L18" s="65">
        <v>16800</v>
      </c>
      <c r="M18" s="67"/>
      <c r="N18" s="68"/>
    </row>
    <row r="19" spans="1:14" ht="15" x14ac:dyDescent="0.2">
      <c r="A19" s="97">
        <v>39610</v>
      </c>
      <c r="B19" s="68">
        <v>822665</v>
      </c>
      <c r="C19" s="61" t="s">
        <v>1042</v>
      </c>
      <c r="D19" s="61">
        <v>324</v>
      </c>
      <c r="E19" s="62" t="s">
        <v>22</v>
      </c>
      <c r="F19" s="63" t="s">
        <v>64</v>
      </c>
      <c r="G19" s="61" t="s">
        <v>1043</v>
      </c>
      <c r="H19" s="61" t="s">
        <v>1044</v>
      </c>
      <c r="I19" s="64">
        <v>43150</v>
      </c>
      <c r="J19" s="65">
        <v>6400</v>
      </c>
      <c r="K19" s="65">
        <v>34500</v>
      </c>
      <c r="L19" s="65">
        <v>40900</v>
      </c>
      <c r="M19" s="67"/>
      <c r="N19" s="68"/>
    </row>
    <row r="20" spans="1:14" ht="15" x14ac:dyDescent="0.2">
      <c r="A20" s="96">
        <v>43266</v>
      </c>
      <c r="B20" s="49">
        <v>823331</v>
      </c>
      <c r="C20" s="10" t="s">
        <v>314</v>
      </c>
      <c r="D20" s="10">
        <v>423</v>
      </c>
      <c r="E20" s="11" t="s">
        <v>22</v>
      </c>
      <c r="F20" s="12" t="s">
        <v>23</v>
      </c>
      <c r="G20" s="10" t="s">
        <v>1045</v>
      </c>
      <c r="H20" s="10" t="s">
        <v>1046</v>
      </c>
      <c r="I20" s="13">
        <v>110000</v>
      </c>
      <c r="J20" s="14">
        <v>5000</v>
      </c>
      <c r="K20" s="14">
        <v>103000</v>
      </c>
      <c r="L20" s="14">
        <v>108000</v>
      </c>
      <c r="M20" s="15">
        <v>0.98</v>
      </c>
      <c r="N20" s="51" t="s">
        <v>361</v>
      </c>
    </row>
    <row r="21" spans="1:14" ht="15" x14ac:dyDescent="0.2">
      <c r="A21" s="96">
        <v>43278</v>
      </c>
      <c r="B21" s="49">
        <v>839478</v>
      </c>
      <c r="C21" s="10" t="s">
        <v>1053</v>
      </c>
      <c r="D21" s="10">
        <v>222</v>
      </c>
      <c r="E21" s="11" t="s">
        <v>22</v>
      </c>
      <c r="F21" s="12" t="s">
        <v>23</v>
      </c>
      <c r="G21" s="10" t="s">
        <v>1054</v>
      </c>
      <c r="H21" s="10" t="s">
        <v>1055</v>
      </c>
      <c r="I21" s="13">
        <v>42500</v>
      </c>
      <c r="J21" s="14">
        <v>5600</v>
      </c>
      <c r="K21" s="14">
        <v>35800</v>
      </c>
      <c r="L21" s="14">
        <v>41400</v>
      </c>
      <c r="M21" s="15">
        <v>0.97</v>
      </c>
      <c r="N21" s="51" t="s">
        <v>361</v>
      </c>
    </row>
    <row r="22" spans="1:14" ht="15" x14ac:dyDescent="0.2">
      <c r="A22" s="95">
        <v>43320</v>
      </c>
      <c r="B22" s="68">
        <v>826868</v>
      </c>
      <c r="C22" s="61" t="s">
        <v>36</v>
      </c>
      <c r="D22" s="61">
        <v>230</v>
      </c>
      <c r="E22" s="62" t="s">
        <v>22</v>
      </c>
      <c r="F22" s="63" t="s">
        <v>23</v>
      </c>
      <c r="G22" s="61" t="s">
        <v>25</v>
      </c>
      <c r="H22" s="61" t="s">
        <v>1058</v>
      </c>
      <c r="I22" s="64">
        <v>25000</v>
      </c>
      <c r="J22" s="65">
        <v>3900</v>
      </c>
      <c r="K22" s="65">
        <v>15700</v>
      </c>
      <c r="L22" s="65">
        <v>19600</v>
      </c>
      <c r="M22" s="67"/>
      <c r="N22" s="68"/>
    </row>
    <row r="23" spans="1:14" ht="15" x14ac:dyDescent="0.2">
      <c r="A23" s="95"/>
      <c r="B23" s="68"/>
      <c r="C23" s="61" t="s">
        <v>222</v>
      </c>
      <c r="D23" s="61"/>
      <c r="E23" s="62"/>
      <c r="F23" s="63"/>
      <c r="G23" s="61"/>
      <c r="H23" s="61"/>
      <c r="I23" s="64"/>
      <c r="J23" s="65"/>
      <c r="K23" s="65"/>
      <c r="L23" s="65"/>
      <c r="M23" s="67"/>
      <c r="N23" s="68"/>
    </row>
    <row r="24" spans="1:14" ht="15" x14ac:dyDescent="0.2">
      <c r="A24" s="95">
        <v>43353</v>
      </c>
      <c r="B24" s="68">
        <v>866102</v>
      </c>
      <c r="C24" s="61" t="s">
        <v>1063</v>
      </c>
      <c r="D24" s="61">
        <v>328</v>
      </c>
      <c r="E24" s="62" t="s">
        <v>22</v>
      </c>
      <c r="F24" s="63" t="s">
        <v>23</v>
      </c>
      <c r="G24" s="61" t="s">
        <v>1064</v>
      </c>
      <c r="H24" s="61" t="s">
        <v>1065</v>
      </c>
      <c r="I24" s="64">
        <v>30000</v>
      </c>
      <c r="J24" s="65">
        <v>10000</v>
      </c>
      <c r="K24" s="65">
        <v>34200</v>
      </c>
      <c r="L24" s="65">
        <v>44200</v>
      </c>
      <c r="M24" s="67"/>
      <c r="N24" s="68"/>
    </row>
    <row r="25" spans="1:14" ht="15" x14ac:dyDescent="0.2">
      <c r="A25" s="95">
        <v>43362</v>
      </c>
      <c r="B25" s="68">
        <v>892186</v>
      </c>
      <c r="C25" s="61" t="s">
        <v>380</v>
      </c>
      <c r="D25" s="61">
        <v>525</v>
      </c>
      <c r="E25" s="62" t="s">
        <v>22</v>
      </c>
      <c r="F25" s="63" t="s">
        <v>23</v>
      </c>
      <c r="G25" s="61" t="s">
        <v>382</v>
      </c>
      <c r="H25" s="61" t="s">
        <v>1076</v>
      </c>
      <c r="I25" s="64">
        <v>12000</v>
      </c>
      <c r="J25" s="65">
        <v>2800</v>
      </c>
      <c r="K25" s="65">
        <v>9000</v>
      </c>
      <c r="L25" s="65">
        <v>11800</v>
      </c>
      <c r="M25" s="67"/>
      <c r="N25" s="68"/>
    </row>
    <row r="26" spans="1:14" ht="15.75" x14ac:dyDescent="0.25">
      <c r="A26" s="196" t="s">
        <v>61</v>
      </c>
      <c r="B26" s="197"/>
      <c r="C26" s="10"/>
      <c r="D26" s="10"/>
      <c r="E26" s="11"/>
      <c r="F26" s="12"/>
      <c r="G26" s="10"/>
      <c r="H26" s="10"/>
      <c r="I26" s="13"/>
      <c r="J26" s="14"/>
      <c r="K26" s="14"/>
      <c r="L26" s="14"/>
      <c r="M26" s="15"/>
      <c r="N26" s="50"/>
    </row>
    <row r="27" spans="1:14" ht="15" x14ac:dyDescent="0.2">
      <c r="A27" s="96">
        <v>43069</v>
      </c>
      <c r="B27" s="49">
        <v>754491</v>
      </c>
      <c r="C27" s="10" t="s">
        <v>985</v>
      </c>
      <c r="D27" s="10">
        <v>514</v>
      </c>
      <c r="E27" s="10" t="s">
        <v>22</v>
      </c>
      <c r="F27" s="12" t="s">
        <v>23</v>
      </c>
      <c r="G27" s="10" t="s">
        <v>986</v>
      </c>
      <c r="H27" s="10" t="s">
        <v>987</v>
      </c>
      <c r="I27" s="13">
        <v>37050</v>
      </c>
      <c r="J27" s="14">
        <v>5000</v>
      </c>
      <c r="K27" s="14">
        <v>30400</v>
      </c>
      <c r="L27" s="14">
        <v>35400</v>
      </c>
      <c r="M27" s="15">
        <v>0.96</v>
      </c>
      <c r="N27" s="50" t="s">
        <v>287</v>
      </c>
    </row>
    <row r="28" spans="1:14" ht="15" x14ac:dyDescent="0.2">
      <c r="A28" s="95">
        <v>43084</v>
      </c>
      <c r="B28" s="68">
        <v>760093</v>
      </c>
      <c r="C28" s="61" t="s">
        <v>988</v>
      </c>
      <c r="D28" s="61">
        <v>715</v>
      </c>
      <c r="E28" s="62" t="s">
        <v>22</v>
      </c>
      <c r="F28" s="63" t="s">
        <v>23</v>
      </c>
      <c r="G28" s="61" t="s">
        <v>989</v>
      </c>
      <c r="H28" s="61" t="s">
        <v>990</v>
      </c>
      <c r="I28" s="64">
        <v>56400</v>
      </c>
      <c r="J28" s="65">
        <v>4500</v>
      </c>
      <c r="K28" s="65">
        <v>39600</v>
      </c>
      <c r="L28" s="65">
        <v>44100</v>
      </c>
      <c r="M28" s="67"/>
      <c r="N28" s="70"/>
    </row>
    <row r="29" spans="1:14" ht="15" x14ac:dyDescent="0.2">
      <c r="A29" s="96">
        <v>43131</v>
      </c>
      <c r="B29" s="49">
        <v>772853</v>
      </c>
      <c r="C29" s="10" t="s">
        <v>993</v>
      </c>
      <c r="D29" s="10"/>
      <c r="E29" s="104" t="s">
        <v>105</v>
      </c>
      <c r="F29" s="12" t="s">
        <v>733</v>
      </c>
      <c r="G29" s="10" t="s">
        <v>994</v>
      </c>
      <c r="H29" s="10" t="s">
        <v>805</v>
      </c>
      <c r="I29" s="13">
        <v>7500</v>
      </c>
      <c r="J29" s="14">
        <v>7300</v>
      </c>
      <c r="K29" s="14">
        <v>0</v>
      </c>
      <c r="L29" s="14">
        <v>7300</v>
      </c>
      <c r="M29" s="15">
        <v>0.97</v>
      </c>
      <c r="N29" s="51"/>
    </row>
    <row r="30" spans="1:14" ht="15" x14ac:dyDescent="0.2">
      <c r="A30" s="96">
        <v>43151</v>
      </c>
      <c r="B30" s="49">
        <v>777572</v>
      </c>
      <c r="C30" s="10" t="s">
        <v>998</v>
      </c>
      <c r="D30" s="10"/>
      <c r="E30" s="11" t="s">
        <v>105</v>
      </c>
      <c r="F30" s="12" t="s">
        <v>23</v>
      </c>
      <c r="G30" s="10" t="s">
        <v>999</v>
      </c>
      <c r="H30" s="10" t="s">
        <v>1000</v>
      </c>
      <c r="I30" s="13">
        <v>50000</v>
      </c>
      <c r="J30" s="14">
        <v>10000</v>
      </c>
      <c r="K30" s="14">
        <v>27800</v>
      </c>
      <c r="L30" s="14">
        <v>37800</v>
      </c>
      <c r="M30" s="15">
        <v>0.76</v>
      </c>
      <c r="N30" s="49"/>
    </row>
    <row r="31" spans="1:14" ht="15" x14ac:dyDescent="0.2">
      <c r="A31" s="95">
        <v>43154</v>
      </c>
      <c r="B31" s="68">
        <v>778518</v>
      </c>
      <c r="C31" s="61" t="s">
        <v>1001</v>
      </c>
      <c r="D31" s="61">
        <v>911</v>
      </c>
      <c r="E31" s="62" t="s">
        <v>22</v>
      </c>
      <c r="F31" s="63" t="s">
        <v>23</v>
      </c>
      <c r="G31" s="61" t="s">
        <v>1002</v>
      </c>
      <c r="H31" s="61" t="s">
        <v>999</v>
      </c>
      <c r="I31" s="64">
        <v>65000</v>
      </c>
      <c r="J31" s="65">
        <v>6500</v>
      </c>
      <c r="K31" s="65">
        <v>71900</v>
      </c>
      <c r="L31" s="65">
        <v>78400</v>
      </c>
      <c r="M31" s="67"/>
      <c r="N31" s="49"/>
    </row>
    <row r="32" spans="1:14" ht="15" x14ac:dyDescent="0.2">
      <c r="A32" s="95">
        <v>43182</v>
      </c>
      <c r="B32" s="68">
        <v>786716</v>
      </c>
      <c r="C32" s="61" t="s">
        <v>1008</v>
      </c>
      <c r="D32" s="61"/>
      <c r="E32" s="62" t="s">
        <v>105</v>
      </c>
      <c r="F32" s="63" t="s">
        <v>23</v>
      </c>
      <c r="G32" s="61" t="s">
        <v>1010</v>
      </c>
      <c r="H32" s="61" t="s">
        <v>1011</v>
      </c>
      <c r="I32" s="64">
        <v>25000</v>
      </c>
      <c r="J32" s="65">
        <v>10800</v>
      </c>
      <c r="K32" s="65">
        <v>0</v>
      </c>
      <c r="L32" s="65">
        <v>10800</v>
      </c>
      <c r="M32" s="67"/>
      <c r="N32" s="68"/>
    </row>
    <row r="33" spans="1:23" ht="15" x14ac:dyDescent="0.2">
      <c r="A33" s="95"/>
      <c r="B33" s="68"/>
      <c r="C33" s="61" t="s">
        <v>1009</v>
      </c>
      <c r="D33" s="61"/>
      <c r="E33" s="62"/>
      <c r="F33" s="63"/>
      <c r="G33" s="61" t="s">
        <v>1012</v>
      </c>
      <c r="H33" s="61"/>
      <c r="I33" s="64"/>
      <c r="J33" s="65"/>
      <c r="K33" s="65"/>
      <c r="L33" s="65"/>
      <c r="M33" s="67"/>
      <c r="N33" s="68"/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95">
        <v>43192</v>
      </c>
      <c r="B34" s="68">
        <v>790583</v>
      </c>
      <c r="C34" s="61" t="s">
        <v>1013</v>
      </c>
      <c r="D34" s="61">
        <v>511</v>
      </c>
      <c r="E34" s="62" t="s">
        <v>22</v>
      </c>
      <c r="F34" s="63" t="s">
        <v>23</v>
      </c>
      <c r="G34" s="61" t="s">
        <v>1014</v>
      </c>
      <c r="H34" s="61" t="s">
        <v>1015</v>
      </c>
      <c r="I34" s="64">
        <v>23000</v>
      </c>
      <c r="J34" s="65">
        <v>4500</v>
      </c>
      <c r="K34" s="65">
        <v>20300</v>
      </c>
      <c r="L34" s="65">
        <v>24800</v>
      </c>
      <c r="M34" s="67">
        <v>1.08</v>
      </c>
      <c r="N34" s="70" t="s">
        <v>364</v>
      </c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96">
        <v>43227</v>
      </c>
      <c r="B35" s="49">
        <v>801763</v>
      </c>
      <c r="C35" s="10" t="s">
        <v>492</v>
      </c>
      <c r="D35" s="10">
        <v>718</v>
      </c>
      <c r="E35" s="11" t="s">
        <v>22</v>
      </c>
      <c r="F35" s="12" t="s">
        <v>64</v>
      </c>
      <c r="G35" s="10" t="s">
        <v>1025</v>
      </c>
      <c r="H35" s="10" t="s">
        <v>1026</v>
      </c>
      <c r="I35" s="13">
        <v>27000</v>
      </c>
      <c r="J35" s="14">
        <v>7400</v>
      </c>
      <c r="K35" s="14">
        <v>17100</v>
      </c>
      <c r="L35" s="14">
        <v>24500</v>
      </c>
      <c r="M35" s="15">
        <v>0.91</v>
      </c>
      <c r="N35" s="50" t="s">
        <v>287</v>
      </c>
    </row>
    <row r="36" spans="1:23" ht="15" x14ac:dyDescent="0.2">
      <c r="A36" s="96">
        <v>43196</v>
      </c>
      <c r="B36" s="49">
        <v>792944</v>
      </c>
      <c r="C36" s="10" t="s">
        <v>133</v>
      </c>
      <c r="D36" s="10">
        <v>721</v>
      </c>
      <c r="E36" s="11" t="s">
        <v>22</v>
      </c>
      <c r="F36" s="12" t="s">
        <v>23</v>
      </c>
      <c r="G36" s="10" t="s">
        <v>344</v>
      </c>
      <c r="H36" s="10" t="s">
        <v>1029</v>
      </c>
      <c r="I36" s="13">
        <v>28000</v>
      </c>
      <c r="J36" s="14">
        <v>5000</v>
      </c>
      <c r="K36" s="14">
        <v>21600</v>
      </c>
      <c r="L36" s="14">
        <v>26600</v>
      </c>
      <c r="M36" s="15">
        <v>0.95</v>
      </c>
      <c r="N36" s="50" t="s">
        <v>1047</v>
      </c>
    </row>
    <row r="37" spans="1:23" s="71" customFormat="1" ht="15" x14ac:dyDescent="0.2">
      <c r="A37" s="99">
        <v>43237</v>
      </c>
      <c r="B37" s="49">
        <v>809977</v>
      </c>
      <c r="C37" s="10" t="s">
        <v>179</v>
      </c>
      <c r="D37" s="10">
        <v>102</v>
      </c>
      <c r="E37" s="11" t="s">
        <v>22</v>
      </c>
      <c r="F37" s="12" t="s">
        <v>23</v>
      </c>
      <c r="G37" s="10" t="s">
        <v>1033</v>
      </c>
      <c r="H37" s="10" t="s">
        <v>1034</v>
      </c>
      <c r="I37" s="13">
        <v>200000</v>
      </c>
      <c r="J37" s="14">
        <v>14800</v>
      </c>
      <c r="K37" s="14">
        <v>166100</v>
      </c>
      <c r="L37" s="14">
        <v>180900</v>
      </c>
      <c r="M37" s="15">
        <v>0.9</v>
      </c>
      <c r="N37" s="50" t="s">
        <v>287</v>
      </c>
    </row>
    <row r="38" spans="1:23" ht="15" x14ac:dyDescent="0.2">
      <c r="A38" s="97">
        <v>43234</v>
      </c>
      <c r="B38" s="68">
        <v>826601</v>
      </c>
      <c r="C38" s="61" t="s">
        <v>290</v>
      </c>
      <c r="D38" s="61">
        <v>414</v>
      </c>
      <c r="E38" s="62" t="s">
        <v>22</v>
      </c>
      <c r="F38" s="63" t="s">
        <v>529</v>
      </c>
      <c r="G38" s="61" t="s">
        <v>289</v>
      </c>
      <c r="H38" s="61" t="s">
        <v>1056</v>
      </c>
      <c r="I38" s="64">
        <v>40000</v>
      </c>
      <c r="J38" s="65">
        <v>4500</v>
      </c>
      <c r="K38" s="65">
        <v>41900</v>
      </c>
      <c r="L38" s="65">
        <v>46400</v>
      </c>
      <c r="M38" s="67"/>
      <c r="N38" s="70" t="s">
        <v>591</v>
      </c>
    </row>
    <row r="39" spans="1:23" ht="15" x14ac:dyDescent="0.2">
      <c r="A39" s="97">
        <v>43276</v>
      </c>
      <c r="B39" s="68">
        <v>827813</v>
      </c>
      <c r="C39" s="61" t="s">
        <v>1050</v>
      </c>
      <c r="D39" s="61">
        <v>808</v>
      </c>
      <c r="E39" s="62" t="s">
        <v>22</v>
      </c>
      <c r="F39" s="63" t="s">
        <v>23</v>
      </c>
      <c r="G39" s="61" t="s">
        <v>1051</v>
      </c>
      <c r="H39" s="61" t="s">
        <v>1052</v>
      </c>
      <c r="I39" s="64">
        <v>120000</v>
      </c>
      <c r="J39" s="65">
        <v>10400</v>
      </c>
      <c r="K39" s="65">
        <v>117300</v>
      </c>
      <c r="L39" s="65">
        <v>127700</v>
      </c>
      <c r="M39" s="67"/>
      <c r="N39" s="70" t="s">
        <v>287</v>
      </c>
    </row>
    <row r="40" spans="1:23" ht="15" x14ac:dyDescent="0.2">
      <c r="A40" s="99">
        <v>43308</v>
      </c>
      <c r="B40" s="49">
        <v>845454</v>
      </c>
      <c r="C40" s="10" t="s">
        <v>290</v>
      </c>
      <c r="D40" s="10">
        <v>414</v>
      </c>
      <c r="E40" s="11" t="s">
        <v>22</v>
      </c>
      <c r="F40" s="12" t="s">
        <v>23</v>
      </c>
      <c r="G40" s="10" t="s">
        <v>1056</v>
      </c>
      <c r="H40" s="10" t="s">
        <v>1057</v>
      </c>
      <c r="I40" s="13">
        <v>41000</v>
      </c>
      <c r="J40" s="14">
        <v>4500</v>
      </c>
      <c r="K40" s="14">
        <v>41900</v>
      </c>
      <c r="L40" s="14">
        <v>46400</v>
      </c>
      <c r="M40" s="15">
        <v>1.1299999999999999</v>
      </c>
      <c r="N40" s="50" t="s">
        <v>591</v>
      </c>
    </row>
    <row r="41" spans="1:23" ht="15" x14ac:dyDescent="0.2">
      <c r="A41" s="97">
        <v>43318</v>
      </c>
      <c r="B41" s="68">
        <v>850925</v>
      </c>
      <c r="C41" s="61" t="s">
        <v>345</v>
      </c>
      <c r="D41" s="61">
        <v>718</v>
      </c>
      <c r="E41" s="62" t="s">
        <v>22</v>
      </c>
      <c r="F41" s="63" t="s">
        <v>733</v>
      </c>
      <c r="G41" s="61" t="s">
        <v>71</v>
      </c>
      <c r="H41" s="61" t="s">
        <v>1059</v>
      </c>
      <c r="I41" s="64">
        <v>10743</v>
      </c>
      <c r="J41" s="65">
        <v>4800</v>
      </c>
      <c r="K41" s="65">
        <v>0</v>
      </c>
      <c r="L41" s="65">
        <v>4800</v>
      </c>
      <c r="M41" s="67">
        <v>0.47</v>
      </c>
      <c r="N41" s="70"/>
    </row>
    <row r="42" spans="1:23" ht="15" x14ac:dyDescent="0.2">
      <c r="A42" s="99">
        <v>43343</v>
      </c>
      <c r="B42" s="49">
        <v>862176</v>
      </c>
      <c r="C42" s="10" t="s">
        <v>1060</v>
      </c>
      <c r="D42" s="10">
        <v>616</v>
      </c>
      <c r="E42" s="11" t="s">
        <v>22</v>
      </c>
      <c r="F42" s="12" t="s">
        <v>23</v>
      </c>
      <c r="G42" s="10" t="s">
        <v>1061</v>
      </c>
      <c r="H42" s="10" t="s">
        <v>71</v>
      </c>
      <c r="I42" s="13">
        <v>139000</v>
      </c>
      <c r="J42" s="14">
        <v>7200</v>
      </c>
      <c r="K42" s="14">
        <v>122000</v>
      </c>
      <c r="L42" s="14">
        <v>129200</v>
      </c>
      <c r="M42" s="15">
        <v>0.93</v>
      </c>
      <c r="N42" s="50" t="s">
        <v>287</v>
      </c>
    </row>
    <row r="43" spans="1:23" ht="15" x14ac:dyDescent="0.2">
      <c r="A43" s="96">
        <v>43371</v>
      </c>
      <c r="B43" s="49">
        <v>875739</v>
      </c>
      <c r="C43" s="10" t="s">
        <v>69</v>
      </c>
      <c r="D43" s="10">
        <v>718</v>
      </c>
      <c r="E43" s="11" t="s">
        <v>22</v>
      </c>
      <c r="F43" s="12" t="s">
        <v>23</v>
      </c>
      <c r="G43" s="10" t="s">
        <v>71</v>
      </c>
      <c r="H43" s="10" t="s">
        <v>1066</v>
      </c>
      <c r="I43" s="13">
        <v>72500</v>
      </c>
      <c r="J43" s="14">
        <v>4700</v>
      </c>
      <c r="K43" s="14">
        <v>60300</v>
      </c>
      <c r="L43" s="14">
        <v>65000</v>
      </c>
      <c r="M43" s="15">
        <v>0.9</v>
      </c>
      <c r="N43" s="50" t="s">
        <v>359</v>
      </c>
    </row>
    <row r="44" spans="1:23" ht="15" x14ac:dyDescent="0.2">
      <c r="A44" s="96"/>
      <c r="B44" s="49"/>
      <c r="C44" s="10"/>
      <c r="D44" s="10"/>
      <c r="E44" s="11"/>
      <c r="F44" s="12"/>
      <c r="G44" s="10"/>
      <c r="H44" s="10"/>
      <c r="I44" s="13"/>
      <c r="J44" s="14"/>
      <c r="K44" s="14"/>
      <c r="L44" s="14"/>
      <c r="M44" s="15"/>
      <c r="N44" s="50"/>
    </row>
    <row r="45" spans="1:23" ht="15" x14ac:dyDescent="0.2">
      <c r="A45" s="95"/>
      <c r="B45" s="68"/>
      <c r="C45" s="61"/>
      <c r="D45" s="61"/>
      <c r="E45" s="62"/>
      <c r="F45" s="63"/>
      <c r="G45" s="61"/>
      <c r="H45" s="61"/>
      <c r="I45" s="64"/>
      <c r="J45" s="65"/>
      <c r="K45" s="65"/>
      <c r="L45" s="65"/>
      <c r="M45" s="67"/>
      <c r="N45" s="70"/>
    </row>
    <row r="46" spans="1:23" ht="15" x14ac:dyDescent="0.2">
      <c r="A46" s="95"/>
      <c r="B46" s="68"/>
      <c r="C46" s="61"/>
      <c r="D46" s="61"/>
      <c r="E46" s="62"/>
      <c r="F46" s="63"/>
      <c r="G46" s="61"/>
      <c r="H46" s="61"/>
      <c r="I46" s="64"/>
      <c r="J46" s="65"/>
      <c r="K46" s="65"/>
      <c r="L46" s="65"/>
      <c r="M46" s="67"/>
      <c r="N46" s="70"/>
    </row>
    <row r="47" spans="1:23" ht="15" x14ac:dyDescent="0.2">
      <c r="A47" s="96"/>
      <c r="B47" s="49"/>
      <c r="C47" s="10"/>
      <c r="D47" s="10"/>
      <c r="E47" s="11"/>
      <c r="F47" s="12"/>
      <c r="G47" s="10"/>
      <c r="H47" s="10"/>
      <c r="I47" s="13"/>
      <c r="J47" s="14"/>
      <c r="K47" s="14"/>
      <c r="L47" s="14"/>
      <c r="M47" s="15"/>
      <c r="N47" s="50"/>
    </row>
    <row r="48" spans="1:23" ht="15" x14ac:dyDescent="0.2">
      <c r="A48" s="96"/>
      <c r="B48" s="49"/>
      <c r="C48" s="10"/>
      <c r="D48" s="10"/>
      <c r="E48" s="11"/>
      <c r="F48" s="12"/>
      <c r="G48" s="10"/>
      <c r="H48" s="10"/>
      <c r="I48" s="13"/>
      <c r="J48" s="14"/>
      <c r="K48" s="14"/>
      <c r="L48" s="14"/>
      <c r="M48" s="15"/>
      <c r="N48" s="50"/>
    </row>
    <row r="49" spans="1:14" ht="15.75" x14ac:dyDescent="0.25">
      <c r="A49" s="196" t="s">
        <v>826</v>
      </c>
      <c r="B49" s="202"/>
      <c r="C49" s="191"/>
      <c r="D49" s="10"/>
      <c r="E49" s="11"/>
      <c r="F49" s="12"/>
      <c r="G49" s="10"/>
      <c r="H49" s="10"/>
      <c r="I49" s="13"/>
      <c r="J49" s="14"/>
      <c r="K49" s="14"/>
      <c r="L49" s="14"/>
      <c r="M49" s="15"/>
      <c r="N49" s="50"/>
    </row>
    <row r="50" spans="1:14" ht="15" x14ac:dyDescent="0.2">
      <c r="A50" s="95">
        <v>43199</v>
      </c>
      <c r="B50" s="68">
        <v>793572</v>
      </c>
      <c r="C50" s="61" t="s">
        <v>1022</v>
      </c>
      <c r="D50" s="61">
        <v>503</v>
      </c>
      <c r="E50" s="62" t="s">
        <v>22</v>
      </c>
      <c r="F50" s="63" t="s">
        <v>64</v>
      </c>
      <c r="G50" s="61" t="s">
        <v>1023</v>
      </c>
      <c r="H50" s="61" t="s">
        <v>1024</v>
      </c>
      <c r="I50" s="64">
        <v>19000</v>
      </c>
      <c r="J50" s="65">
        <v>4500</v>
      </c>
      <c r="K50" s="65">
        <v>6100</v>
      </c>
      <c r="L50" s="65">
        <v>10600</v>
      </c>
      <c r="M50" s="67"/>
      <c r="N50" s="70"/>
    </row>
    <row r="51" spans="1:14" ht="15" x14ac:dyDescent="0.2">
      <c r="A51" s="96"/>
      <c r="B51" s="49"/>
      <c r="C51" s="10"/>
      <c r="D51" s="10"/>
      <c r="E51" s="11"/>
      <c r="F51" s="12"/>
      <c r="G51" s="10"/>
      <c r="H51" s="10"/>
      <c r="I51" s="13"/>
      <c r="J51" s="14"/>
      <c r="K51" s="14"/>
      <c r="L51" s="14"/>
      <c r="M51" s="15"/>
      <c r="N51" s="50"/>
    </row>
    <row r="52" spans="1:14" ht="15" x14ac:dyDescent="0.2">
      <c r="A52" s="96"/>
      <c r="B52" s="49"/>
      <c r="C52" s="10"/>
      <c r="D52" s="10"/>
      <c r="E52" s="11"/>
      <c r="F52" s="12"/>
      <c r="G52" s="10"/>
      <c r="H52" s="10"/>
      <c r="I52" s="13"/>
      <c r="J52" s="14"/>
      <c r="K52" s="14"/>
      <c r="L52" s="14"/>
      <c r="M52" s="15"/>
      <c r="N52" s="50"/>
    </row>
    <row r="53" spans="1:14" ht="15.75" x14ac:dyDescent="0.25">
      <c r="A53" s="196" t="s">
        <v>52</v>
      </c>
      <c r="B53" s="191"/>
      <c r="C53" s="10"/>
      <c r="D53" s="10"/>
      <c r="E53" s="11"/>
      <c r="F53" s="12"/>
      <c r="G53" s="10"/>
      <c r="H53" s="10"/>
      <c r="I53" s="13"/>
      <c r="J53" s="14"/>
      <c r="K53" s="14"/>
      <c r="L53" s="14"/>
      <c r="M53" s="15"/>
      <c r="N53" s="50"/>
    </row>
    <row r="54" spans="1:14" ht="15" x14ac:dyDescent="0.2">
      <c r="A54" s="96">
        <v>43025</v>
      </c>
      <c r="B54" s="49">
        <v>736106</v>
      </c>
      <c r="C54" s="10" t="s">
        <v>979</v>
      </c>
      <c r="D54" s="10"/>
      <c r="E54" s="11" t="s">
        <v>22</v>
      </c>
      <c r="F54" s="12" t="s">
        <v>23</v>
      </c>
      <c r="G54" s="10" t="s">
        <v>980</v>
      </c>
      <c r="H54" s="10" t="s">
        <v>981</v>
      </c>
      <c r="I54" s="13">
        <v>30000</v>
      </c>
      <c r="J54" s="14">
        <v>21000</v>
      </c>
      <c r="K54" s="14">
        <v>0</v>
      </c>
      <c r="L54" s="14">
        <v>21000</v>
      </c>
      <c r="M54" s="15">
        <v>0.7</v>
      </c>
      <c r="N54" s="50"/>
    </row>
    <row r="55" spans="1:14" ht="15" x14ac:dyDescent="0.2">
      <c r="A55" s="95">
        <v>43140</v>
      </c>
      <c r="B55" s="105">
        <v>775193</v>
      </c>
      <c r="C55" s="61" t="s">
        <v>995</v>
      </c>
      <c r="D55" s="61">
        <v>107</v>
      </c>
      <c r="E55" s="62" t="s">
        <v>22</v>
      </c>
      <c r="F55" s="63" t="s">
        <v>23</v>
      </c>
      <c r="G55" s="61" t="s">
        <v>996</v>
      </c>
      <c r="H55" s="61" t="s">
        <v>997</v>
      </c>
      <c r="I55" s="64">
        <v>4000</v>
      </c>
      <c r="J55" s="65">
        <v>1500</v>
      </c>
      <c r="K55" s="65">
        <v>3400</v>
      </c>
      <c r="L55" s="65">
        <v>4900</v>
      </c>
      <c r="M55" s="67"/>
      <c r="N55" s="70"/>
    </row>
    <row r="56" spans="1:14" ht="15" x14ac:dyDescent="0.2">
      <c r="A56" s="95">
        <v>42851</v>
      </c>
      <c r="B56" s="68">
        <v>800485</v>
      </c>
      <c r="C56" s="61" t="s">
        <v>1027</v>
      </c>
      <c r="D56" s="61">
        <v>108</v>
      </c>
      <c r="E56" s="62" t="s">
        <v>22</v>
      </c>
      <c r="F56" s="63" t="s">
        <v>23</v>
      </c>
      <c r="G56" s="61" t="s">
        <v>1028</v>
      </c>
      <c r="H56" s="61" t="s">
        <v>968</v>
      </c>
      <c r="I56" s="64">
        <v>40000</v>
      </c>
      <c r="J56" s="65">
        <v>4500</v>
      </c>
      <c r="K56" s="65">
        <v>21900</v>
      </c>
      <c r="L56" s="65">
        <v>26400</v>
      </c>
      <c r="M56" s="67">
        <v>0.66</v>
      </c>
      <c r="N56" s="70"/>
    </row>
    <row r="57" spans="1:14" ht="15" x14ac:dyDescent="0.2">
      <c r="A57" s="96">
        <v>43217</v>
      </c>
      <c r="B57" s="49">
        <v>801771</v>
      </c>
      <c r="C57" s="10" t="s">
        <v>53</v>
      </c>
      <c r="D57" s="10">
        <v>308</v>
      </c>
      <c r="E57" s="11" t="s">
        <v>22</v>
      </c>
      <c r="F57" s="12" t="s">
        <v>23</v>
      </c>
      <c r="G57" s="10" t="s">
        <v>900</v>
      </c>
      <c r="H57" s="10" t="s">
        <v>1025</v>
      </c>
      <c r="I57" s="13">
        <v>70000</v>
      </c>
      <c r="J57" s="14">
        <v>5100</v>
      </c>
      <c r="K57" s="14">
        <v>61500</v>
      </c>
      <c r="L57" s="14">
        <v>66600</v>
      </c>
      <c r="M57" s="15">
        <v>0.95</v>
      </c>
      <c r="N57" s="50" t="s">
        <v>359</v>
      </c>
    </row>
    <row r="58" spans="1:14" ht="15" x14ac:dyDescent="0.2">
      <c r="A58" s="95">
        <v>43262</v>
      </c>
      <c r="B58" s="68">
        <v>822493</v>
      </c>
      <c r="C58" s="61" t="s">
        <v>1039</v>
      </c>
      <c r="D58" s="61">
        <v>103</v>
      </c>
      <c r="E58" s="62" t="s">
        <v>22</v>
      </c>
      <c r="F58" s="63" t="s">
        <v>64</v>
      </c>
      <c r="G58" s="61" t="s">
        <v>1040</v>
      </c>
      <c r="H58" s="61" t="s">
        <v>1041</v>
      </c>
      <c r="I58" s="64">
        <v>12000</v>
      </c>
      <c r="J58" s="65">
        <v>4500</v>
      </c>
      <c r="K58" s="65">
        <v>12800</v>
      </c>
      <c r="L58" s="65">
        <v>17300</v>
      </c>
      <c r="M58" s="67">
        <v>1.44</v>
      </c>
      <c r="N58" s="70" t="s">
        <v>361</v>
      </c>
    </row>
    <row r="59" spans="1:14" ht="15" x14ac:dyDescent="0.2">
      <c r="A59" s="96"/>
      <c r="B59" s="49"/>
      <c r="C59" s="10"/>
      <c r="D59" s="10"/>
      <c r="E59" s="11"/>
      <c r="F59" s="12"/>
      <c r="G59" s="10"/>
      <c r="H59" s="10"/>
      <c r="I59" s="14"/>
      <c r="J59" s="14"/>
      <c r="K59" s="14"/>
      <c r="L59" s="14"/>
      <c r="M59" s="15"/>
      <c r="N59" s="50"/>
    </row>
    <row r="60" spans="1:14" ht="15" x14ac:dyDescent="0.2">
      <c r="A60" s="96"/>
      <c r="B60" s="49"/>
      <c r="C60" s="10"/>
      <c r="D60" s="10"/>
      <c r="E60" s="11"/>
      <c r="F60" s="12"/>
      <c r="G60" s="10"/>
      <c r="H60" s="10"/>
      <c r="I60" s="14"/>
      <c r="J60" s="14"/>
      <c r="K60" s="14"/>
      <c r="L60" s="14"/>
      <c r="M60" s="15"/>
      <c r="N60" s="50"/>
    </row>
    <row r="61" spans="1:14" ht="15" x14ac:dyDescent="0.2">
      <c r="A61" s="99"/>
      <c r="B61" s="49"/>
      <c r="C61" s="10"/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99"/>
      <c r="B62" s="49"/>
      <c r="C62" s="10"/>
      <c r="D62" s="10"/>
      <c r="E62" s="11"/>
      <c r="F62" s="12"/>
      <c r="G62" s="10"/>
      <c r="H62" s="10"/>
      <c r="I62" s="14"/>
      <c r="J62" s="14"/>
      <c r="K62" s="14"/>
      <c r="L62" s="14"/>
      <c r="M62" s="15"/>
      <c r="N62" s="50"/>
    </row>
    <row r="63" spans="1:14" ht="15" x14ac:dyDescent="0.2">
      <c r="A63" s="99"/>
      <c r="B63" s="49"/>
      <c r="C63" s="10"/>
      <c r="D63" s="10"/>
      <c r="E63" s="11"/>
      <c r="F63" s="12"/>
      <c r="G63" s="10"/>
      <c r="H63" s="10"/>
      <c r="I63" s="14"/>
      <c r="J63" s="14"/>
      <c r="K63" s="14"/>
      <c r="L63" s="14"/>
      <c r="M63" s="15"/>
      <c r="N63" s="50"/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3"/>
      <c r="J65" s="14"/>
      <c r="K65" s="14"/>
      <c r="L65" s="14"/>
      <c r="M65" s="15"/>
      <c r="N65" s="50"/>
    </row>
    <row r="66" spans="1:14" ht="15.75" x14ac:dyDescent="0.25">
      <c r="A66" s="99"/>
      <c r="B66" s="49"/>
      <c r="C66" s="10"/>
      <c r="D66" s="10"/>
      <c r="E66" s="11"/>
      <c r="F66" s="12"/>
      <c r="G66" s="94"/>
      <c r="H66" s="10"/>
      <c r="I66" s="13"/>
      <c r="J66" s="14"/>
      <c r="K66" s="14"/>
      <c r="L66" s="14"/>
      <c r="M66" s="15"/>
      <c r="N66" s="50"/>
    </row>
    <row r="67" spans="1:14" ht="15.75" x14ac:dyDescent="0.25">
      <c r="A67" s="102"/>
      <c r="B67" s="49"/>
      <c r="C67" s="49"/>
      <c r="D67" s="10"/>
      <c r="E67" s="11"/>
      <c r="F67" s="12"/>
      <c r="G67" s="94" t="s">
        <v>80</v>
      </c>
      <c r="H67" s="10"/>
      <c r="I67" s="209" t="s">
        <v>977</v>
      </c>
      <c r="J67" s="210"/>
      <c r="K67" s="211"/>
      <c r="L67" s="211"/>
      <c r="M67" s="211"/>
      <c r="N67" s="212"/>
    </row>
    <row r="68" spans="1:14" x14ac:dyDescent="0.2">
      <c r="A68" s="203" t="s">
        <v>1003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5"/>
    </row>
    <row r="69" spans="1:14" x14ac:dyDescent="0.2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</row>
    <row r="70" spans="1:14" ht="15" x14ac:dyDescent="0.2">
      <c r="A70" s="103"/>
      <c r="B70" s="92"/>
      <c r="C70" s="29"/>
      <c r="D70" s="29"/>
      <c r="E70" s="27"/>
      <c r="F70" s="28"/>
      <c r="G70" s="29"/>
      <c r="H70" s="29"/>
      <c r="I70" s="30"/>
      <c r="J70" s="30"/>
      <c r="K70" s="30"/>
      <c r="L70" s="30"/>
      <c r="M70" s="31"/>
      <c r="N70" s="75"/>
    </row>
    <row r="71" spans="1:14" ht="15" x14ac:dyDescent="0.2">
      <c r="A71" s="103"/>
      <c r="B71" s="92"/>
      <c r="C71" s="29"/>
      <c r="D71" s="29"/>
      <c r="E71" s="27"/>
      <c r="F71" s="28"/>
      <c r="G71" s="29"/>
      <c r="H71" s="29"/>
      <c r="I71" s="30"/>
      <c r="J71" s="30"/>
      <c r="K71" s="30"/>
      <c r="L71" s="30"/>
      <c r="M71" s="31"/>
      <c r="N71" s="75"/>
    </row>
    <row r="72" spans="1:14" ht="15" x14ac:dyDescent="0.2">
      <c r="A72" s="103"/>
      <c r="B72" s="92"/>
      <c r="C72" s="29"/>
      <c r="D72" s="29"/>
      <c r="E72" s="27"/>
      <c r="F72" s="28"/>
      <c r="G72" s="29"/>
      <c r="H72" s="29"/>
      <c r="I72" s="30"/>
      <c r="J72" s="30"/>
      <c r="K72" s="30"/>
      <c r="L72" s="30"/>
      <c r="M72" s="31"/>
      <c r="N72" s="75"/>
    </row>
    <row r="73" spans="1:14" ht="15" x14ac:dyDescent="0.2">
      <c r="A73" s="103"/>
      <c r="B73" s="92"/>
      <c r="C73" s="29"/>
      <c r="D73" s="29"/>
      <c r="E73" s="27"/>
      <c r="F73" s="28"/>
      <c r="G73" s="29"/>
      <c r="H73" s="29"/>
      <c r="I73" s="30"/>
      <c r="J73" s="30"/>
      <c r="K73" s="30"/>
      <c r="L73" s="30"/>
      <c r="M73" s="31"/>
      <c r="N73" s="75"/>
    </row>
    <row r="74" spans="1:14" ht="15" x14ac:dyDescent="0.2">
      <c r="A74" s="103"/>
      <c r="B74" s="92"/>
      <c r="C74" s="29"/>
      <c r="D74" s="29"/>
      <c r="E74" s="27"/>
      <c r="F74" s="28"/>
      <c r="G74" s="29"/>
      <c r="H74" s="29"/>
      <c r="I74" s="30"/>
      <c r="J74" s="30"/>
      <c r="K74" s="30"/>
      <c r="L74" s="30"/>
      <c r="M74" s="31"/>
      <c r="N74" s="75"/>
    </row>
    <row r="75" spans="1:14" ht="15" x14ac:dyDescent="0.2">
      <c r="A75" s="103"/>
      <c r="B75" s="92"/>
      <c r="C75" s="29"/>
      <c r="D75" s="29"/>
      <c r="E75" s="27"/>
      <c r="F75" s="28"/>
      <c r="G75" s="29"/>
      <c r="H75" s="29"/>
      <c r="I75" s="30"/>
      <c r="J75" s="30"/>
      <c r="K75" s="30"/>
      <c r="L75" s="30"/>
      <c r="M75" s="31"/>
      <c r="N75" s="75"/>
    </row>
    <row r="76" spans="1:14" ht="15" x14ac:dyDescent="0.2">
      <c r="A76" s="103"/>
      <c r="B76" s="92"/>
      <c r="C76" s="29"/>
      <c r="D76" s="29"/>
      <c r="E76" s="27"/>
      <c r="F76" s="28"/>
      <c r="G76" s="29"/>
      <c r="H76" s="29"/>
      <c r="I76" s="30"/>
      <c r="J76" s="30"/>
      <c r="K76" s="30"/>
      <c r="L76" s="30"/>
      <c r="M76" s="31"/>
      <c r="N76" s="75"/>
    </row>
    <row r="77" spans="1:14" ht="15" x14ac:dyDescent="0.2">
      <c r="A77" s="103"/>
      <c r="B77" s="92"/>
      <c r="C77" s="29"/>
      <c r="D77" s="29"/>
      <c r="E77" s="27"/>
      <c r="F77" s="28"/>
      <c r="G77" s="29"/>
      <c r="H77" s="29"/>
      <c r="I77" s="30"/>
      <c r="J77" s="30"/>
      <c r="K77" s="30"/>
      <c r="L77" s="30"/>
      <c r="M77" s="31"/>
      <c r="N77" s="75"/>
    </row>
    <row r="78" spans="1:14" ht="15" x14ac:dyDescent="0.2">
      <c r="A78" s="103"/>
      <c r="B78" s="92"/>
      <c r="C78" s="29"/>
      <c r="D78" s="29"/>
      <c r="E78" s="27"/>
      <c r="F78" s="28"/>
      <c r="G78" s="29"/>
      <c r="H78" s="29"/>
      <c r="I78" s="30"/>
      <c r="J78" s="30"/>
      <c r="K78" s="30"/>
      <c r="L78" s="30"/>
      <c r="M78" s="31"/>
      <c r="N78" s="75"/>
    </row>
    <row r="79" spans="1:14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</sheetData>
  <mergeCells count="8">
    <mergeCell ref="A68:N69"/>
    <mergeCell ref="I67:N67"/>
    <mergeCell ref="A1:N1"/>
    <mergeCell ref="A4:B4"/>
    <mergeCell ref="A14:B14"/>
    <mergeCell ref="A26:B26"/>
    <mergeCell ref="A49:C49"/>
    <mergeCell ref="A53:B53"/>
  </mergeCells>
  <pageMargins left="0.1" right="0.1" top="0.25" bottom="0.25" header="0.5" footer="0.5"/>
  <pageSetup orientation="landscape" horizontalDpi="1200" verticalDpi="1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99"/>
  <sheetViews>
    <sheetView zoomScaleNormal="100" workbookViewId="0">
      <selection activeCell="Q7" sqref="Q7"/>
    </sheetView>
  </sheetViews>
  <sheetFormatPr defaultRowHeight="12.75" x14ac:dyDescent="0.2"/>
  <cols>
    <col min="1" max="1" width="9.28515625" customWidth="1"/>
    <col min="2" max="2" width="7.7109375" customWidth="1"/>
    <col min="3" max="3" width="14" customWidth="1"/>
    <col min="4" max="4" width="5.85546875" customWidth="1"/>
    <col min="5" max="6" width="5.28515625" customWidth="1"/>
    <col min="7" max="7" width="17.7109375" customWidth="1"/>
    <col min="8" max="8" width="20" customWidth="1"/>
    <col min="9" max="9" width="9.5703125" customWidth="1"/>
    <col min="10" max="10" width="8.28515625" customWidth="1"/>
    <col min="11" max="11" width="9.28515625" customWidth="1"/>
    <col min="12" max="12" width="9.7109375" customWidth="1"/>
    <col min="13" max="13" width="6.85546875" customWidth="1"/>
    <col min="14" max="14" width="7.28515625" customWidth="1"/>
  </cols>
  <sheetData>
    <row r="1" spans="1:14" ht="21.95" customHeight="1" x14ac:dyDescent="0.3">
      <c r="A1" s="187" t="s">
        <v>1067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8" t="s">
        <v>20</v>
      </c>
      <c r="B4" s="199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16"/>
    </row>
    <row r="5" spans="1:14" ht="15" x14ac:dyDescent="0.2">
      <c r="A5" s="95">
        <v>43595</v>
      </c>
      <c r="B5" s="68">
        <v>950238</v>
      </c>
      <c r="C5" s="61" t="s">
        <v>1096</v>
      </c>
      <c r="D5" s="61"/>
      <c r="E5" s="62" t="s">
        <v>385</v>
      </c>
      <c r="F5" s="63" t="s">
        <v>733</v>
      </c>
      <c r="G5" s="61" t="s">
        <v>1097</v>
      </c>
      <c r="H5" s="61" t="s">
        <v>1098</v>
      </c>
      <c r="I5" s="64">
        <v>1800</v>
      </c>
      <c r="J5" s="65">
        <v>700</v>
      </c>
      <c r="K5" s="65"/>
      <c r="L5" s="65">
        <v>700</v>
      </c>
      <c r="M5" s="67"/>
      <c r="N5" s="68"/>
    </row>
    <row r="6" spans="1:14" ht="15" x14ac:dyDescent="0.2">
      <c r="A6" s="95">
        <v>43672</v>
      </c>
      <c r="B6" s="68">
        <v>986934</v>
      </c>
      <c r="C6" s="61" t="s">
        <v>1119</v>
      </c>
      <c r="D6" s="61">
        <v>605</v>
      </c>
      <c r="E6" s="62" t="s">
        <v>22</v>
      </c>
      <c r="F6" s="63" t="s">
        <v>64</v>
      </c>
      <c r="G6" s="61" t="s">
        <v>99</v>
      </c>
      <c r="H6" s="61" t="s">
        <v>1120</v>
      </c>
      <c r="I6" s="64">
        <v>10000</v>
      </c>
      <c r="J6" s="65">
        <v>2400</v>
      </c>
      <c r="K6" s="65">
        <v>900</v>
      </c>
      <c r="L6" s="65">
        <v>3300</v>
      </c>
      <c r="M6" s="67"/>
      <c r="N6" s="68"/>
    </row>
    <row r="7" spans="1:14" ht="15" x14ac:dyDescent="0.2">
      <c r="A7" s="96">
        <v>43699</v>
      </c>
      <c r="B7" s="49">
        <v>999605</v>
      </c>
      <c r="C7" s="10" t="s">
        <v>517</v>
      </c>
      <c r="D7" s="10">
        <v>610</v>
      </c>
      <c r="E7" s="11" t="s">
        <v>105</v>
      </c>
      <c r="F7" s="12" t="s">
        <v>23</v>
      </c>
      <c r="G7" s="10" t="s">
        <v>1124</v>
      </c>
      <c r="H7" s="10" t="s">
        <v>1125</v>
      </c>
      <c r="I7" s="13">
        <v>75000</v>
      </c>
      <c r="J7" s="14">
        <v>5800</v>
      </c>
      <c r="K7" s="14">
        <v>74600</v>
      </c>
      <c r="L7" s="14">
        <v>80400</v>
      </c>
      <c r="M7" s="15"/>
      <c r="N7" s="49"/>
    </row>
    <row r="8" spans="1:14" ht="15" x14ac:dyDescent="0.2">
      <c r="A8" s="95">
        <v>43724</v>
      </c>
      <c r="B8" s="68">
        <v>1011158</v>
      </c>
      <c r="C8" s="61" t="s">
        <v>92</v>
      </c>
      <c r="D8" s="61">
        <v>214</v>
      </c>
      <c r="E8" s="62" t="s">
        <v>22</v>
      </c>
      <c r="F8" s="63" t="s">
        <v>23</v>
      </c>
      <c r="G8" s="61" t="s">
        <v>94</v>
      </c>
      <c r="H8" s="61" t="s">
        <v>200</v>
      </c>
      <c r="I8" s="64">
        <v>19000</v>
      </c>
      <c r="J8" s="65">
        <v>4700</v>
      </c>
      <c r="K8" s="65">
        <v>27400</v>
      </c>
      <c r="L8" s="65">
        <v>32100</v>
      </c>
      <c r="M8" s="15"/>
      <c r="N8" s="49"/>
    </row>
    <row r="9" spans="1:14" ht="15" x14ac:dyDescent="0.2">
      <c r="A9" s="95"/>
      <c r="B9" s="68"/>
      <c r="C9" s="61"/>
      <c r="D9" s="61"/>
      <c r="E9" s="62"/>
      <c r="F9" s="63"/>
      <c r="G9" s="61"/>
      <c r="H9" s="61"/>
      <c r="I9" s="64"/>
      <c r="J9" s="65"/>
      <c r="K9" s="65"/>
      <c r="L9" s="65"/>
      <c r="M9" s="67"/>
      <c r="N9" s="72"/>
    </row>
    <row r="10" spans="1:14" ht="15" x14ac:dyDescent="0.2">
      <c r="A10" s="95"/>
      <c r="B10" s="68"/>
      <c r="C10" s="61"/>
      <c r="D10" s="61"/>
      <c r="E10" s="62"/>
      <c r="F10" s="63"/>
      <c r="G10" s="61"/>
      <c r="H10" s="61"/>
      <c r="I10" s="64"/>
      <c r="J10" s="65"/>
      <c r="K10" s="65"/>
      <c r="L10" s="65"/>
      <c r="M10" s="15"/>
      <c r="N10" s="51"/>
    </row>
    <row r="11" spans="1:14" ht="15" x14ac:dyDescent="0.2">
      <c r="A11" s="95"/>
      <c r="B11" s="68"/>
      <c r="C11" s="61"/>
      <c r="D11" s="61"/>
      <c r="E11" s="62"/>
      <c r="F11" s="63"/>
      <c r="G11" s="61"/>
      <c r="H11" s="61"/>
      <c r="I11" s="64"/>
      <c r="J11" s="65"/>
      <c r="K11" s="65"/>
      <c r="L11" s="65"/>
      <c r="M11" s="67"/>
      <c r="N11" s="72"/>
    </row>
    <row r="12" spans="1:14" ht="15" x14ac:dyDescent="0.2">
      <c r="A12" s="96"/>
      <c r="B12" s="49"/>
      <c r="C12" s="10"/>
      <c r="D12" s="10"/>
      <c r="E12" s="11"/>
      <c r="F12" s="12"/>
      <c r="G12" s="10"/>
      <c r="H12" s="10"/>
      <c r="I12" s="13"/>
      <c r="J12" s="14"/>
      <c r="K12" s="14"/>
      <c r="L12" s="14"/>
      <c r="M12" s="15"/>
      <c r="N12" s="51"/>
    </row>
    <row r="13" spans="1:14" ht="15" x14ac:dyDescent="0.2">
      <c r="A13" s="96"/>
      <c r="B13" s="49"/>
      <c r="C13" s="10"/>
      <c r="D13" s="10"/>
      <c r="E13" s="11"/>
      <c r="F13" s="12"/>
      <c r="G13" s="10"/>
      <c r="H13" s="10"/>
      <c r="I13" s="13"/>
      <c r="J13" s="14"/>
      <c r="K13" s="14"/>
      <c r="L13" s="14"/>
      <c r="M13" s="15"/>
      <c r="N13" s="51"/>
    </row>
    <row r="14" spans="1:14" ht="15.75" x14ac:dyDescent="0.25">
      <c r="A14" s="196" t="s">
        <v>35</v>
      </c>
      <c r="B14" s="197"/>
      <c r="C14" s="10"/>
      <c r="D14" s="10"/>
      <c r="E14" s="11"/>
      <c r="F14" s="12"/>
      <c r="G14" s="10"/>
      <c r="H14" s="10"/>
      <c r="I14" s="13"/>
      <c r="J14" s="14"/>
      <c r="K14" s="14"/>
      <c r="L14" s="14"/>
      <c r="M14" s="15"/>
      <c r="N14" s="51"/>
    </row>
    <row r="15" spans="1:14" ht="15" x14ac:dyDescent="0.2">
      <c r="A15" s="95">
        <v>43413</v>
      </c>
      <c r="B15" s="98">
        <v>893421</v>
      </c>
      <c r="C15" s="61" t="s">
        <v>1072</v>
      </c>
      <c r="D15" s="61">
        <v>111</v>
      </c>
      <c r="E15" s="62" t="s">
        <v>105</v>
      </c>
      <c r="F15" s="63" t="s">
        <v>733</v>
      </c>
      <c r="G15" s="61" t="s">
        <v>1073</v>
      </c>
      <c r="H15" s="61" t="s">
        <v>1074</v>
      </c>
      <c r="I15" s="64">
        <v>2500</v>
      </c>
      <c r="J15" s="65">
        <v>2200</v>
      </c>
      <c r="K15" s="65">
        <v>3700</v>
      </c>
      <c r="L15" s="65">
        <v>5900</v>
      </c>
      <c r="M15" s="67"/>
      <c r="N15" s="72"/>
    </row>
    <row r="16" spans="1:14" ht="15" x14ac:dyDescent="0.2">
      <c r="A16" s="97">
        <v>43411</v>
      </c>
      <c r="B16" s="98">
        <v>891864</v>
      </c>
      <c r="C16" s="61" t="s">
        <v>1075</v>
      </c>
      <c r="D16" s="61">
        <v>223</v>
      </c>
      <c r="E16" s="62" t="s">
        <v>22</v>
      </c>
      <c r="F16" s="63" t="s">
        <v>23</v>
      </c>
      <c r="G16" s="61" t="s">
        <v>1078</v>
      </c>
      <c r="H16" s="61" t="s">
        <v>1079</v>
      </c>
      <c r="I16" s="64">
        <v>35933</v>
      </c>
      <c r="J16" s="65">
        <v>6800</v>
      </c>
      <c r="K16" s="65">
        <v>48200</v>
      </c>
      <c r="L16" s="65">
        <v>55000</v>
      </c>
      <c r="M16" s="67"/>
      <c r="N16" s="68" t="s">
        <v>361</v>
      </c>
    </row>
    <row r="17" spans="1:14" ht="15" x14ac:dyDescent="0.2">
      <c r="A17" s="95"/>
      <c r="B17" s="68"/>
      <c r="C17" s="61" t="s">
        <v>1077</v>
      </c>
      <c r="D17" s="61"/>
      <c r="E17" s="62"/>
      <c r="F17" s="63"/>
      <c r="G17" s="61"/>
      <c r="H17" s="61"/>
      <c r="I17" s="64"/>
      <c r="J17" s="65"/>
      <c r="K17" s="65"/>
      <c r="L17" s="65"/>
      <c r="M17" s="67"/>
      <c r="N17" s="68"/>
    </row>
    <row r="18" spans="1:14" ht="15" x14ac:dyDescent="0.2">
      <c r="A18" s="96">
        <v>2122019</v>
      </c>
      <c r="B18" s="49">
        <v>921105</v>
      </c>
      <c r="C18" s="10" t="s">
        <v>1084</v>
      </c>
      <c r="D18" s="10"/>
      <c r="E18" s="11" t="s">
        <v>22</v>
      </c>
      <c r="F18" s="12" t="s">
        <v>23</v>
      </c>
      <c r="G18" s="10" t="s">
        <v>1085</v>
      </c>
      <c r="H18" s="10" t="s">
        <v>1086</v>
      </c>
      <c r="I18" s="13">
        <v>3069</v>
      </c>
      <c r="J18" s="14">
        <v>3200</v>
      </c>
      <c r="K18" s="14">
        <v>0</v>
      </c>
      <c r="L18" s="14">
        <v>3200</v>
      </c>
      <c r="M18" s="15">
        <v>1.04</v>
      </c>
      <c r="N18" s="49"/>
    </row>
    <row r="19" spans="1:14" ht="15" x14ac:dyDescent="0.2">
      <c r="A19" s="97">
        <v>43586</v>
      </c>
      <c r="B19" s="68">
        <v>946029</v>
      </c>
      <c r="C19" s="61" t="s">
        <v>1093</v>
      </c>
      <c r="D19" s="61"/>
      <c r="E19" s="62" t="s">
        <v>105</v>
      </c>
      <c r="F19" s="63" t="s">
        <v>23</v>
      </c>
      <c r="G19" s="61" t="s">
        <v>1094</v>
      </c>
      <c r="H19" s="61" t="s">
        <v>246</v>
      </c>
      <c r="I19" s="64">
        <v>17800</v>
      </c>
      <c r="J19" s="65">
        <v>6900</v>
      </c>
      <c r="K19" s="65">
        <v>9600</v>
      </c>
      <c r="L19" s="65">
        <v>16500</v>
      </c>
      <c r="M19" s="67"/>
      <c r="N19" s="68"/>
    </row>
    <row r="20" spans="1:14" ht="15" x14ac:dyDescent="0.2">
      <c r="A20" s="95">
        <v>43586</v>
      </c>
      <c r="B20" s="68">
        <v>946046</v>
      </c>
      <c r="C20" s="61" t="s">
        <v>1095</v>
      </c>
      <c r="D20" s="61"/>
      <c r="E20" s="62" t="s">
        <v>105</v>
      </c>
      <c r="F20" s="63" t="s">
        <v>23</v>
      </c>
      <c r="G20" s="61" t="s">
        <v>1094</v>
      </c>
      <c r="H20" s="61" t="s">
        <v>246</v>
      </c>
      <c r="I20" s="64">
        <v>14300</v>
      </c>
      <c r="J20" s="65">
        <v>4700</v>
      </c>
      <c r="K20" s="65">
        <v>9100</v>
      </c>
      <c r="L20" s="65">
        <v>13800</v>
      </c>
      <c r="M20" s="67"/>
      <c r="N20" s="72"/>
    </row>
    <row r="21" spans="1:14" ht="15" x14ac:dyDescent="0.2">
      <c r="A21" s="96">
        <v>43619</v>
      </c>
      <c r="B21" s="49">
        <v>960272</v>
      </c>
      <c r="C21" s="10" t="s">
        <v>1099</v>
      </c>
      <c r="D21" s="10">
        <v>241</v>
      </c>
      <c r="E21" s="11" t="s">
        <v>22</v>
      </c>
      <c r="F21" s="12" t="s">
        <v>23</v>
      </c>
      <c r="G21" s="10" t="s">
        <v>1100</v>
      </c>
      <c r="H21" s="10" t="s">
        <v>1101</v>
      </c>
      <c r="I21" s="13">
        <v>80687</v>
      </c>
      <c r="J21" s="14">
        <v>11200</v>
      </c>
      <c r="K21" s="14">
        <v>59500</v>
      </c>
      <c r="L21" s="14">
        <v>70700</v>
      </c>
      <c r="M21" s="15">
        <v>0.88</v>
      </c>
      <c r="N21" s="51" t="s">
        <v>287</v>
      </c>
    </row>
    <row r="22" spans="1:14" ht="15" x14ac:dyDescent="0.2">
      <c r="A22" s="95">
        <v>43665</v>
      </c>
      <c r="B22" s="68">
        <v>980753</v>
      </c>
      <c r="C22" s="61" t="s">
        <v>1113</v>
      </c>
      <c r="D22" s="61">
        <v>224</v>
      </c>
      <c r="E22" s="62" t="s">
        <v>22</v>
      </c>
      <c r="F22" s="63" t="s">
        <v>23</v>
      </c>
      <c r="G22" s="61" t="s">
        <v>111</v>
      </c>
      <c r="H22" s="61" t="s">
        <v>1114</v>
      </c>
      <c r="I22" s="64">
        <v>7500</v>
      </c>
      <c r="J22" s="65">
        <v>700</v>
      </c>
      <c r="K22" s="65">
        <v>900</v>
      </c>
      <c r="L22" s="65">
        <v>1600</v>
      </c>
      <c r="M22" s="67"/>
      <c r="N22" s="68"/>
    </row>
    <row r="23" spans="1:14" ht="15" x14ac:dyDescent="0.2">
      <c r="A23" s="95">
        <v>43669</v>
      </c>
      <c r="B23" s="68">
        <v>984591</v>
      </c>
      <c r="C23" s="61" t="s">
        <v>38</v>
      </c>
      <c r="D23" s="61">
        <v>427</v>
      </c>
      <c r="E23" s="62" t="s">
        <v>22</v>
      </c>
      <c r="F23" s="63" t="s">
        <v>23</v>
      </c>
      <c r="G23" s="61" t="s">
        <v>823</v>
      </c>
      <c r="H23" s="61" t="s">
        <v>1115</v>
      </c>
      <c r="I23" s="64">
        <v>14500</v>
      </c>
      <c r="J23" s="65">
        <v>3300</v>
      </c>
      <c r="K23" s="65">
        <v>11000</v>
      </c>
      <c r="L23" s="65">
        <v>14300</v>
      </c>
      <c r="M23" s="67"/>
      <c r="N23" s="68"/>
    </row>
    <row r="24" spans="1:14" ht="15" x14ac:dyDescent="0.2">
      <c r="A24" s="95">
        <v>43711</v>
      </c>
      <c r="B24" s="68">
        <v>1005063</v>
      </c>
      <c r="C24" s="61" t="s">
        <v>1126</v>
      </c>
      <c r="D24" s="61">
        <v>426</v>
      </c>
      <c r="E24" s="62" t="s">
        <v>22</v>
      </c>
      <c r="F24" s="63" t="s">
        <v>23</v>
      </c>
      <c r="G24" s="61" t="s">
        <v>1127</v>
      </c>
      <c r="H24" s="61" t="s">
        <v>1115</v>
      </c>
      <c r="I24" s="64">
        <v>1753</v>
      </c>
      <c r="J24" s="65">
        <v>7100</v>
      </c>
      <c r="K24" s="65">
        <v>12600</v>
      </c>
      <c r="L24" s="65">
        <v>19700</v>
      </c>
      <c r="M24" s="67"/>
      <c r="N24" s="68"/>
    </row>
    <row r="25" spans="1:14" ht="15" x14ac:dyDescent="0.2">
      <c r="A25" s="96"/>
      <c r="B25" s="49"/>
      <c r="C25" s="10"/>
      <c r="D25" s="10"/>
      <c r="E25" s="11"/>
      <c r="F25" s="12"/>
      <c r="G25" s="10"/>
      <c r="H25" s="10"/>
      <c r="I25" s="13"/>
      <c r="J25" s="14"/>
      <c r="K25" s="14"/>
      <c r="L25" s="14"/>
      <c r="M25" s="15"/>
      <c r="N25" s="49"/>
    </row>
    <row r="26" spans="1:14" ht="15.75" x14ac:dyDescent="0.25">
      <c r="A26" s="196" t="s">
        <v>61</v>
      </c>
      <c r="B26" s="197"/>
      <c r="C26" s="10"/>
      <c r="D26" s="10"/>
      <c r="E26" s="11"/>
      <c r="F26" s="12"/>
      <c r="G26" s="10"/>
      <c r="H26" s="10"/>
      <c r="I26" s="13"/>
      <c r="J26" s="14"/>
      <c r="K26" s="14"/>
      <c r="L26" s="14"/>
      <c r="M26" s="15"/>
      <c r="N26" s="50"/>
    </row>
    <row r="27" spans="1:14" ht="15" x14ac:dyDescent="0.2">
      <c r="A27" s="96">
        <v>2282019</v>
      </c>
      <c r="B27" s="49">
        <v>925465</v>
      </c>
      <c r="C27" s="10" t="s">
        <v>66</v>
      </c>
      <c r="D27" s="10">
        <v>716</v>
      </c>
      <c r="E27" s="10" t="s">
        <v>22</v>
      </c>
      <c r="F27" s="12" t="s">
        <v>23</v>
      </c>
      <c r="G27" s="10" t="s">
        <v>1087</v>
      </c>
      <c r="H27" s="10" t="s">
        <v>1088</v>
      </c>
      <c r="I27" s="13">
        <v>44180</v>
      </c>
      <c r="J27" s="14">
        <v>4500</v>
      </c>
      <c r="K27" s="14">
        <v>38100</v>
      </c>
      <c r="L27" s="14">
        <v>42600</v>
      </c>
      <c r="M27" s="15">
        <v>0.96</v>
      </c>
      <c r="N27" s="50" t="s">
        <v>359</v>
      </c>
    </row>
    <row r="28" spans="1:14" ht="15" x14ac:dyDescent="0.2">
      <c r="A28" s="96">
        <v>43573</v>
      </c>
      <c r="B28" s="49">
        <v>940705</v>
      </c>
      <c r="C28" s="10" t="s">
        <v>244</v>
      </c>
      <c r="D28" s="10">
        <v>616</v>
      </c>
      <c r="E28" s="11" t="s">
        <v>22</v>
      </c>
      <c r="F28" s="12" t="s">
        <v>23</v>
      </c>
      <c r="G28" s="10" t="s">
        <v>976</v>
      </c>
      <c r="H28" s="10" t="s">
        <v>1092</v>
      </c>
      <c r="I28" s="13">
        <v>54000</v>
      </c>
      <c r="J28" s="14">
        <v>4500</v>
      </c>
      <c r="K28" s="14">
        <v>55400</v>
      </c>
      <c r="L28" s="14">
        <v>59900</v>
      </c>
      <c r="M28" s="15">
        <v>1.1100000000000001</v>
      </c>
      <c r="N28" s="50" t="s">
        <v>359</v>
      </c>
    </row>
    <row r="29" spans="1:14" ht="15" x14ac:dyDescent="0.2">
      <c r="A29" s="95">
        <v>43630</v>
      </c>
      <c r="B29" s="68">
        <v>964648</v>
      </c>
      <c r="C29" s="61" t="s">
        <v>1102</v>
      </c>
      <c r="D29" s="61">
        <v>315</v>
      </c>
      <c r="E29" s="110" t="s">
        <v>105</v>
      </c>
      <c r="F29" s="63" t="s">
        <v>23</v>
      </c>
      <c r="G29" s="61" t="s">
        <v>1103</v>
      </c>
      <c r="H29" s="61" t="s">
        <v>807</v>
      </c>
      <c r="I29" s="64">
        <v>5000</v>
      </c>
      <c r="J29" s="65">
        <v>2500</v>
      </c>
      <c r="K29" s="65">
        <v>900</v>
      </c>
      <c r="L29" s="65">
        <v>3400</v>
      </c>
      <c r="M29" s="15"/>
      <c r="N29" s="51"/>
    </row>
    <row r="30" spans="1:14" ht="15" x14ac:dyDescent="0.2">
      <c r="A30" s="95">
        <v>43620</v>
      </c>
      <c r="B30" s="68">
        <v>961650</v>
      </c>
      <c r="C30" s="61" t="s">
        <v>758</v>
      </c>
      <c r="D30" s="61">
        <v>617</v>
      </c>
      <c r="E30" s="62" t="s">
        <v>22</v>
      </c>
      <c r="F30" s="63" t="s">
        <v>23</v>
      </c>
      <c r="G30" s="61" t="s">
        <v>757</v>
      </c>
      <c r="H30" s="61" t="s">
        <v>1092</v>
      </c>
      <c r="I30" s="64">
        <v>7256</v>
      </c>
      <c r="J30" s="65">
        <v>4400</v>
      </c>
      <c r="K30" s="65">
        <v>1000</v>
      </c>
      <c r="L30" s="65">
        <v>5400</v>
      </c>
      <c r="M30" s="67"/>
      <c r="N30" s="49"/>
    </row>
    <row r="31" spans="1:14" ht="15" x14ac:dyDescent="0.2">
      <c r="A31" s="95">
        <v>43648</v>
      </c>
      <c r="B31" s="68">
        <v>972730</v>
      </c>
      <c r="C31" s="61" t="s">
        <v>1104</v>
      </c>
      <c r="D31" s="61">
        <v>411</v>
      </c>
      <c r="E31" s="62" t="s">
        <v>22</v>
      </c>
      <c r="F31" s="63" t="s">
        <v>23</v>
      </c>
      <c r="G31" s="61" t="s">
        <v>1105</v>
      </c>
      <c r="H31" s="61" t="s">
        <v>1106</v>
      </c>
      <c r="I31" s="64">
        <v>10000</v>
      </c>
      <c r="J31" s="65">
        <v>4500</v>
      </c>
      <c r="K31" s="65">
        <v>17200</v>
      </c>
      <c r="L31" s="65">
        <v>21700</v>
      </c>
      <c r="M31" s="67"/>
      <c r="N31" s="68" t="s">
        <v>359</v>
      </c>
    </row>
    <row r="32" spans="1:14" ht="15" x14ac:dyDescent="0.2">
      <c r="A32" s="95">
        <v>43647</v>
      </c>
      <c r="B32" s="68">
        <v>975110</v>
      </c>
      <c r="C32" s="61" t="s">
        <v>1107</v>
      </c>
      <c r="D32" s="61">
        <v>202</v>
      </c>
      <c r="E32" s="62" t="s">
        <v>669</v>
      </c>
      <c r="F32" s="63" t="s">
        <v>23</v>
      </c>
      <c r="G32" s="61" t="s">
        <v>1108</v>
      </c>
      <c r="H32" s="61" t="s">
        <v>546</v>
      </c>
      <c r="I32" s="64">
        <v>130950</v>
      </c>
      <c r="J32" s="65">
        <v>12400</v>
      </c>
      <c r="K32" s="65">
        <v>117300</v>
      </c>
      <c r="L32" s="65">
        <v>129700</v>
      </c>
      <c r="M32" s="67"/>
      <c r="N32" s="68" t="s">
        <v>320</v>
      </c>
    </row>
    <row r="33" spans="1:23" ht="15" x14ac:dyDescent="0.2">
      <c r="A33" s="96">
        <v>43647</v>
      </c>
      <c r="B33" s="49">
        <v>975109</v>
      </c>
      <c r="C33" s="10" t="s">
        <v>544</v>
      </c>
      <c r="D33" s="10">
        <v>524</v>
      </c>
      <c r="E33" s="11" t="s">
        <v>22</v>
      </c>
      <c r="F33" s="12" t="s">
        <v>23</v>
      </c>
      <c r="G33" s="10" t="s">
        <v>546</v>
      </c>
      <c r="H33" s="10" t="s">
        <v>1109</v>
      </c>
      <c r="I33" s="13">
        <v>51022</v>
      </c>
      <c r="J33" s="14">
        <v>7200</v>
      </c>
      <c r="K33" s="14">
        <v>34100</v>
      </c>
      <c r="L33" s="14">
        <v>41300</v>
      </c>
      <c r="M33" s="15">
        <v>0.81</v>
      </c>
      <c r="N33" s="49" t="s">
        <v>361</v>
      </c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96">
        <v>43647</v>
      </c>
      <c r="B34" s="49">
        <v>975107</v>
      </c>
      <c r="C34" s="10" t="s">
        <v>1110</v>
      </c>
      <c r="D34" s="10">
        <v>612</v>
      </c>
      <c r="E34" s="11" t="s">
        <v>22</v>
      </c>
      <c r="F34" s="12" t="s">
        <v>23</v>
      </c>
      <c r="G34" s="10" t="s">
        <v>1111</v>
      </c>
      <c r="H34" s="10" t="s">
        <v>822</v>
      </c>
      <c r="I34" s="13">
        <v>50000</v>
      </c>
      <c r="J34" s="14">
        <v>7800</v>
      </c>
      <c r="K34" s="14">
        <v>41200</v>
      </c>
      <c r="L34" s="14">
        <v>49000</v>
      </c>
      <c r="M34" s="15">
        <v>0.98</v>
      </c>
      <c r="N34" s="50" t="s">
        <v>1112</v>
      </c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95">
        <v>43675</v>
      </c>
      <c r="B35" s="68">
        <v>987181</v>
      </c>
      <c r="C35" s="61" t="s">
        <v>1117</v>
      </c>
      <c r="D35" s="61">
        <v>712</v>
      </c>
      <c r="E35" s="62" t="s">
        <v>22</v>
      </c>
      <c r="F35" s="63" t="s">
        <v>23</v>
      </c>
      <c r="G35" s="61" t="s">
        <v>1116</v>
      </c>
      <c r="H35" s="61" t="s">
        <v>822</v>
      </c>
      <c r="I35" s="64">
        <v>35000</v>
      </c>
      <c r="J35" s="65">
        <v>2500</v>
      </c>
      <c r="K35" s="65">
        <v>6300</v>
      </c>
      <c r="L35" s="65">
        <v>8800</v>
      </c>
      <c r="M35" s="67"/>
      <c r="N35" s="70" t="s">
        <v>1112</v>
      </c>
    </row>
    <row r="36" spans="1:23" ht="15" x14ac:dyDescent="0.2">
      <c r="A36" s="95">
        <v>43707</v>
      </c>
      <c r="B36" s="68">
        <v>1004080</v>
      </c>
      <c r="C36" s="61" t="s">
        <v>377</v>
      </c>
      <c r="D36" s="61">
        <v>311</v>
      </c>
      <c r="E36" s="62" t="s">
        <v>22</v>
      </c>
      <c r="F36" s="63" t="s">
        <v>23</v>
      </c>
      <c r="G36" s="61" t="s">
        <v>379</v>
      </c>
      <c r="H36" s="61" t="s">
        <v>1128</v>
      </c>
      <c r="I36" s="64">
        <v>20000</v>
      </c>
      <c r="J36" s="65">
        <v>5000</v>
      </c>
      <c r="K36" s="65">
        <v>32200</v>
      </c>
      <c r="L36" s="65">
        <v>37200</v>
      </c>
      <c r="M36" s="67"/>
      <c r="N36" s="70"/>
    </row>
    <row r="37" spans="1:23" s="71" customFormat="1" ht="15" x14ac:dyDescent="0.2">
      <c r="A37" s="96">
        <v>43718</v>
      </c>
      <c r="B37" s="49">
        <v>1006595</v>
      </c>
      <c r="C37" s="10" t="s">
        <v>124</v>
      </c>
      <c r="D37" s="10">
        <v>216</v>
      </c>
      <c r="E37" s="11" t="s">
        <v>22</v>
      </c>
      <c r="F37" s="12" t="s">
        <v>23</v>
      </c>
      <c r="G37" s="10" t="s">
        <v>1129</v>
      </c>
      <c r="H37" s="10" t="s">
        <v>1130</v>
      </c>
      <c r="I37" s="13">
        <v>90000</v>
      </c>
      <c r="J37" s="14">
        <v>4500</v>
      </c>
      <c r="K37" s="14">
        <v>108500</v>
      </c>
      <c r="L37" s="14">
        <v>113000</v>
      </c>
      <c r="M37" s="15">
        <v>1.26</v>
      </c>
      <c r="N37" s="50" t="s">
        <v>359</v>
      </c>
    </row>
    <row r="38" spans="1:23" ht="15" x14ac:dyDescent="0.2">
      <c r="A38" s="95">
        <v>43718</v>
      </c>
      <c r="B38" s="68">
        <v>1007417</v>
      </c>
      <c r="C38" s="61" t="s">
        <v>263</v>
      </c>
      <c r="D38" s="61">
        <v>112</v>
      </c>
      <c r="E38" s="62" t="s">
        <v>22</v>
      </c>
      <c r="F38" s="63" t="s">
        <v>23</v>
      </c>
      <c r="G38" s="61" t="s">
        <v>1131</v>
      </c>
      <c r="H38" s="61" t="s">
        <v>1132</v>
      </c>
      <c r="I38" s="64">
        <v>110000</v>
      </c>
      <c r="J38" s="65">
        <v>4100</v>
      </c>
      <c r="K38" s="65">
        <v>72500</v>
      </c>
      <c r="L38" s="65">
        <v>76600</v>
      </c>
      <c r="M38" s="67"/>
      <c r="N38" s="70" t="s">
        <v>287</v>
      </c>
    </row>
    <row r="39" spans="1:23" ht="15" x14ac:dyDescent="0.2">
      <c r="A39" s="96"/>
      <c r="B39" s="68"/>
      <c r="C39" s="61"/>
      <c r="D39" s="61"/>
      <c r="E39" s="62"/>
      <c r="F39" s="63"/>
      <c r="G39" s="61"/>
      <c r="H39" s="61"/>
      <c r="I39" s="64"/>
      <c r="J39" s="65"/>
      <c r="K39" s="65"/>
      <c r="L39" s="65"/>
      <c r="M39" s="67"/>
      <c r="N39" s="70"/>
    </row>
    <row r="40" spans="1:23" ht="15" x14ac:dyDescent="0.2">
      <c r="A40" s="96"/>
      <c r="B40" s="49"/>
      <c r="C40" s="10"/>
      <c r="D40" s="10"/>
      <c r="E40" s="11"/>
      <c r="F40" s="12"/>
      <c r="G40" s="10"/>
      <c r="H40" s="10"/>
      <c r="I40" s="13"/>
      <c r="J40" s="14"/>
      <c r="K40" s="14"/>
      <c r="L40" s="14"/>
      <c r="M40" s="15"/>
      <c r="N40" s="50"/>
    </row>
    <row r="41" spans="1:23" ht="15" x14ac:dyDescent="0.2">
      <c r="A41" s="97"/>
      <c r="B41" s="68"/>
      <c r="C41" s="61"/>
      <c r="D41" s="61"/>
      <c r="E41" s="62"/>
      <c r="F41" s="63"/>
      <c r="G41" s="61"/>
      <c r="H41" s="61"/>
      <c r="I41" s="64"/>
      <c r="J41" s="65"/>
      <c r="K41" s="65"/>
      <c r="L41" s="65"/>
      <c r="M41" s="67"/>
      <c r="N41" s="70"/>
    </row>
    <row r="42" spans="1:23" ht="15" x14ac:dyDescent="0.2">
      <c r="A42" s="99"/>
      <c r="B42" s="49"/>
      <c r="C42" s="10"/>
      <c r="D42" s="10"/>
      <c r="E42" s="11"/>
      <c r="F42" s="12"/>
      <c r="G42" s="10"/>
      <c r="H42" s="10"/>
      <c r="I42" s="13"/>
      <c r="J42" s="14"/>
      <c r="K42" s="14"/>
      <c r="L42" s="14"/>
      <c r="M42" s="15"/>
      <c r="N42" s="50"/>
    </row>
    <row r="43" spans="1:23" ht="15" x14ac:dyDescent="0.2">
      <c r="A43" s="96"/>
      <c r="B43" s="49"/>
      <c r="C43" s="10"/>
      <c r="D43" s="10"/>
      <c r="E43" s="11"/>
      <c r="F43" s="12"/>
      <c r="G43" s="10"/>
      <c r="H43" s="10"/>
      <c r="I43" s="13"/>
      <c r="J43" s="14"/>
      <c r="K43" s="14"/>
      <c r="L43" s="14"/>
      <c r="M43" s="15"/>
      <c r="N43" s="50"/>
    </row>
    <row r="44" spans="1:23" ht="15" x14ac:dyDescent="0.2">
      <c r="A44" s="96"/>
      <c r="B44" s="49"/>
      <c r="C44" s="10"/>
      <c r="D44" s="10"/>
      <c r="E44" s="11"/>
      <c r="F44" s="12"/>
      <c r="G44" s="10"/>
      <c r="H44" s="10"/>
      <c r="I44" s="13"/>
      <c r="J44" s="14"/>
      <c r="K44" s="14"/>
      <c r="L44" s="14"/>
      <c r="M44" s="15"/>
      <c r="N44" s="50"/>
    </row>
    <row r="45" spans="1:23" ht="15" x14ac:dyDescent="0.2">
      <c r="A45" s="95"/>
      <c r="B45" s="68"/>
      <c r="C45" s="61"/>
      <c r="D45" s="61"/>
      <c r="E45" s="62"/>
      <c r="F45" s="63"/>
      <c r="G45" s="61"/>
      <c r="H45" s="61"/>
      <c r="I45" s="64"/>
      <c r="J45" s="65"/>
      <c r="K45" s="65"/>
      <c r="L45" s="65"/>
      <c r="M45" s="67"/>
      <c r="N45" s="70"/>
    </row>
    <row r="46" spans="1:23" ht="15" x14ac:dyDescent="0.2">
      <c r="A46" s="95"/>
      <c r="B46" s="68"/>
      <c r="C46" s="61"/>
      <c r="D46" s="61"/>
      <c r="E46" s="62"/>
      <c r="F46" s="63"/>
      <c r="G46" s="61"/>
      <c r="H46" s="61"/>
      <c r="I46" s="64"/>
      <c r="J46" s="65"/>
      <c r="K46" s="65"/>
      <c r="L46" s="65"/>
      <c r="M46" s="67"/>
      <c r="N46" s="70"/>
    </row>
    <row r="47" spans="1:23" ht="15" x14ac:dyDescent="0.2">
      <c r="A47" s="96"/>
      <c r="B47" s="49"/>
      <c r="C47" s="10"/>
      <c r="D47" s="10"/>
      <c r="E47" s="11"/>
      <c r="F47" s="12"/>
      <c r="G47" s="10"/>
      <c r="H47" s="10"/>
      <c r="I47" s="13"/>
      <c r="J47" s="14"/>
      <c r="K47" s="14"/>
      <c r="L47" s="14"/>
      <c r="M47" s="15"/>
      <c r="N47" s="50"/>
    </row>
    <row r="48" spans="1:23" ht="15" x14ac:dyDescent="0.2">
      <c r="A48" s="96"/>
      <c r="B48" s="49"/>
      <c r="C48" s="10"/>
      <c r="D48" s="10"/>
      <c r="E48" s="11"/>
      <c r="F48" s="12"/>
      <c r="G48" s="10"/>
      <c r="H48" s="10"/>
      <c r="I48" s="13"/>
      <c r="J48" s="14"/>
      <c r="K48" s="14"/>
      <c r="L48" s="14"/>
      <c r="M48" s="15"/>
      <c r="N48" s="50"/>
    </row>
    <row r="49" spans="1:14" ht="15.75" x14ac:dyDescent="0.25">
      <c r="A49" s="196" t="s">
        <v>826</v>
      </c>
      <c r="B49" s="202"/>
      <c r="C49" s="191"/>
      <c r="D49" s="10"/>
      <c r="E49" s="11"/>
      <c r="F49" s="12"/>
      <c r="G49" s="10"/>
      <c r="H49" s="10"/>
      <c r="I49" s="13"/>
      <c r="J49" s="14"/>
      <c r="K49" s="14"/>
      <c r="L49" s="14"/>
      <c r="M49" s="15"/>
      <c r="N49" s="50"/>
    </row>
    <row r="50" spans="1:14" ht="15" x14ac:dyDescent="0.2">
      <c r="A50" s="95">
        <v>43390</v>
      </c>
      <c r="B50" s="68">
        <v>882589</v>
      </c>
      <c r="C50" s="61" t="s">
        <v>1069</v>
      </c>
      <c r="D50" s="61">
        <v>106</v>
      </c>
      <c r="E50" s="62" t="s">
        <v>22</v>
      </c>
      <c r="F50" s="63" t="s">
        <v>23</v>
      </c>
      <c r="G50" s="61" t="s">
        <v>1070</v>
      </c>
      <c r="H50" s="61" t="s">
        <v>1071</v>
      </c>
      <c r="I50" s="64">
        <v>15000</v>
      </c>
      <c r="J50" s="65">
        <v>3200</v>
      </c>
      <c r="K50" s="65">
        <v>12000</v>
      </c>
      <c r="L50" s="65">
        <v>15200</v>
      </c>
      <c r="M50" s="67"/>
      <c r="N50" s="70" t="s">
        <v>361</v>
      </c>
    </row>
    <row r="51" spans="1:14" ht="15" x14ac:dyDescent="0.2">
      <c r="A51" s="95">
        <v>43424</v>
      </c>
      <c r="B51" s="68">
        <v>896743</v>
      </c>
      <c r="C51" s="61" t="s">
        <v>1080</v>
      </c>
      <c r="D51" s="61"/>
      <c r="E51" s="62"/>
      <c r="F51" s="63" t="s">
        <v>23</v>
      </c>
      <c r="G51" s="61" t="s">
        <v>849</v>
      </c>
      <c r="H51" s="61" t="s">
        <v>1081</v>
      </c>
      <c r="I51" s="64">
        <v>20000</v>
      </c>
      <c r="J51" s="65">
        <v>2800</v>
      </c>
      <c r="K51" s="65">
        <v>11500</v>
      </c>
      <c r="L51" s="65">
        <v>14300</v>
      </c>
      <c r="M51" s="67"/>
      <c r="N51" s="70"/>
    </row>
    <row r="52" spans="1:14" ht="15" x14ac:dyDescent="0.2">
      <c r="A52" s="95">
        <v>43500</v>
      </c>
      <c r="B52" s="68">
        <v>918723</v>
      </c>
      <c r="C52" s="61" t="s">
        <v>1082</v>
      </c>
      <c r="D52" s="61">
        <v>113</v>
      </c>
      <c r="E52" s="62" t="s">
        <v>22</v>
      </c>
      <c r="F52" s="63" t="s">
        <v>23</v>
      </c>
      <c r="G52" s="61" t="s">
        <v>1083</v>
      </c>
      <c r="H52" s="61" t="s">
        <v>78</v>
      </c>
      <c r="I52" s="64">
        <v>125000</v>
      </c>
      <c r="J52" s="65">
        <v>22200</v>
      </c>
      <c r="K52" s="65">
        <v>66500</v>
      </c>
      <c r="L52" s="65">
        <v>88700</v>
      </c>
      <c r="M52" s="67"/>
      <c r="N52" s="70" t="s">
        <v>1112</v>
      </c>
    </row>
    <row r="53" spans="1:14" ht="15" x14ac:dyDescent="0.2">
      <c r="A53" s="95">
        <v>43549</v>
      </c>
      <c r="B53" s="68">
        <v>930738</v>
      </c>
      <c r="C53" s="61" t="s">
        <v>1089</v>
      </c>
      <c r="D53" s="61">
        <v>307</v>
      </c>
      <c r="E53" s="62" t="s">
        <v>22</v>
      </c>
      <c r="F53" s="63" t="s">
        <v>733</v>
      </c>
      <c r="G53" s="61" t="s">
        <v>1090</v>
      </c>
      <c r="H53" s="61" t="s">
        <v>1091</v>
      </c>
      <c r="I53" s="64">
        <v>25000</v>
      </c>
      <c r="J53" s="65">
        <v>4000</v>
      </c>
      <c r="K53" s="65">
        <v>27800</v>
      </c>
      <c r="L53" s="65">
        <v>31800</v>
      </c>
      <c r="M53" s="67"/>
      <c r="N53" s="70" t="s">
        <v>591</v>
      </c>
    </row>
    <row r="54" spans="1:14" ht="15" x14ac:dyDescent="0.2">
      <c r="A54" s="95">
        <v>43669</v>
      </c>
      <c r="B54" s="68">
        <v>984873</v>
      </c>
      <c r="C54" s="61" t="s">
        <v>770</v>
      </c>
      <c r="D54" s="61">
        <v>109</v>
      </c>
      <c r="E54" s="62" t="s">
        <v>22</v>
      </c>
      <c r="F54" s="63" t="s">
        <v>23</v>
      </c>
      <c r="G54" s="61" t="s">
        <v>1118</v>
      </c>
      <c r="H54" s="61" t="s">
        <v>1115</v>
      </c>
      <c r="I54" s="64">
        <v>16000</v>
      </c>
      <c r="J54" s="65">
        <v>3000</v>
      </c>
      <c r="K54" s="65">
        <v>12000</v>
      </c>
      <c r="L54" s="65">
        <v>15000</v>
      </c>
      <c r="M54" s="67"/>
      <c r="N54" s="70"/>
    </row>
    <row r="55" spans="1:14" ht="15" x14ac:dyDescent="0.2">
      <c r="A55" s="95"/>
      <c r="B55" s="105"/>
      <c r="C55" s="61"/>
      <c r="D55" s="61"/>
      <c r="E55" s="62"/>
      <c r="F55" s="63"/>
      <c r="G55" s="61"/>
      <c r="H55" s="61"/>
      <c r="I55" s="64"/>
      <c r="J55" s="65"/>
      <c r="K55" s="65"/>
      <c r="L55" s="65"/>
      <c r="M55" s="67"/>
      <c r="N55" s="70"/>
    </row>
    <row r="56" spans="1:14" ht="15" x14ac:dyDescent="0.2">
      <c r="A56" s="95"/>
      <c r="B56" s="68"/>
      <c r="C56" s="61"/>
      <c r="D56" s="61"/>
      <c r="E56" s="62"/>
      <c r="F56" s="63"/>
      <c r="G56" s="61"/>
      <c r="H56" s="61"/>
      <c r="I56" s="64"/>
      <c r="J56" s="65"/>
      <c r="K56" s="65"/>
      <c r="L56" s="65"/>
      <c r="M56" s="67"/>
      <c r="N56" s="70"/>
    </row>
    <row r="57" spans="1:14" ht="15" x14ac:dyDescent="0.2">
      <c r="A57" s="96"/>
      <c r="B57" s="49"/>
      <c r="C57" s="10"/>
      <c r="D57" s="10"/>
      <c r="E57" s="11"/>
      <c r="F57" s="12"/>
      <c r="G57" s="10"/>
      <c r="H57" s="10"/>
      <c r="I57" s="13"/>
      <c r="J57" s="14"/>
      <c r="K57" s="14"/>
      <c r="L57" s="14"/>
      <c r="M57" s="15"/>
      <c r="N57" s="50"/>
    </row>
    <row r="58" spans="1:14" ht="15.75" x14ac:dyDescent="0.25">
      <c r="A58" s="196" t="s">
        <v>52</v>
      </c>
      <c r="B58" s="216"/>
      <c r="C58" s="10"/>
      <c r="D58" s="10"/>
      <c r="E58" s="11"/>
      <c r="F58" s="12"/>
      <c r="G58" s="10"/>
      <c r="H58" s="10"/>
      <c r="I58" s="13"/>
      <c r="J58" s="14"/>
      <c r="K58" s="14"/>
      <c r="L58" s="14"/>
      <c r="M58" s="15"/>
      <c r="N58" s="50"/>
    </row>
    <row r="59" spans="1:14" ht="15" x14ac:dyDescent="0.2">
      <c r="A59" s="96">
        <v>43693</v>
      </c>
      <c r="B59" s="49">
        <v>997767</v>
      </c>
      <c r="C59" s="10" t="s">
        <v>1121</v>
      </c>
      <c r="D59" s="10">
        <v>215</v>
      </c>
      <c r="E59" s="11" t="s">
        <v>22</v>
      </c>
      <c r="F59" s="12" t="s">
        <v>23</v>
      </c>
      <c r="G59" s="10" t="s">
        <v>1122</v>
      </c>
      <c r="H59" s="10" t="s">
        <v>1123</v>
      </c>
      <c r="I59" s="14">
        <v>67500</v>
      </c>
      <c r="J59" s="14">
        <v>5100</v>
      </c>
      <c r="K59" s="14">
        <v>40200</v>
      </c>
      <c r="L59" s="14">
        <v>45300</v>
      </c>
      <c r="M59" s="15">
        <v>0.67</v>
      </c>
      <c r="N59" s="50" t="s">
        <v>591</v>
      </c>
    </row>
    <row r="60" spans="1:14" ht="15" x14ac:dyDescent="0.2">
      <c r="A60" s="96"/>
      <c r="B60" s="49"/>
      <c r="C60" s="10"/>
      <c r="D60" s="10"/>
      <c r="E60" s="11"/>
      <c r="F60" s="12"/>
      <c r="G60" s="10"/>
      <c r="H60" s="10"/>
      <c r="I60" s="14"/>
      <c r="J60" s="14"/>
      <c r="K60" s="14"/>
      <c r="L60" s="14"/>
      <c r="M60" s="15"/>
      <c r="N60" s="50"/>
    </row>
    <row r="61" spans="1:14" ht="15" x14ac:dyDescent="0.2">
      <c r="A61" s="99"/>
      <c r="B61" s="49"/>
      <c r="C61" s="10"/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99"/>
      <c r="B62" s="49"/>
      <c r="C62" s="10"/>
      <c r="D62" s="10"/>
      <c r="E62" s="11"/>
      <c r="F62" s="12"/>
      <c r="G62" s="10"/>
      <c r="H62" s="10"/>
      <c r="I62" s="14"/>
      <c r="J62" s="14"/>
      <c r="K62" s="14"/>
      <c r="L62" s="14"/>
      <c r="M62" s="15"/>
      <c r="N62" s="50"/>
    </row>
    <row r="63" spans="1:14" ht="15" x14ac:dyDescent="0.2">
      <c r="A63" s="99"/>
      <c r="B63" s="49"/>
      <c r="C63" s="10"/>
      <c r="D63" s="10"/>
      <c r="E63" s="11"/>
      <c r="F63" s="12"/>
      <c r="G63" s="10"/>
      <c r="H63" s="10"/>
      <c r="I63" s="14"/>
      <c r="J63" s="14"/>
      <c r="K63" s="14"/>
      <c r="L63" s="14"/>
      <c r="M63" s="15"/>
      <c r="N63" s="50"/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3"/>
      <c r="J65" s="14"/>
      <c r="K65" s="14"/>
      <c r="L65" s="14"/>
      <c r="M65" s="15"/>
      <c r="N65" s="50"/>
    </row>
    <row r="66" spans="1:14" ht="15.75" x14ac:dyDescent="0.25">
      <c r="A66" s="99"/>
      <c r="B66" s="49"/>
      <c r="C66" s="10"/>
      <c r="D66" s="10"/>
      <c r="E66" s="11"/>
      <c r="F66" s="12"/>
      <c r="G66" s="94"/>
      <c r="H66" s="10"/>
      <c r="I66" s="13"/>
      <c r="J66" s="14"/>
      <c r="K66" s="14"/>
      <c r="L66" s="14"/>
      <c r="M66" s="15"/>
      <c r="N66" s="50"/>
    </row>
    <row r="67" spans="1:14" ht="15.75" x14ac:dyDescent="0.25">
      <c r="A67" s="102"/>
      <c r="B67" s="49"/>
      <c r="C67" s="49"/>
      <c r="D67" s="10"/>
      <c r="E67" s="11"/>
      <c r="F67" s="12"/>
      <c r="G67" s="94" t="s">
        <v>80</v>
      </c>
      <c r="H67" s="10"/>
      <c r="I67" s="209" t="s">
        <v>1068</v>
      </c>
      <c r="J67" s="210"/>
      <c r="K67" s="211"/>
      <c r="L67" s="211"/>
      <c r="M67" s="211"/>
      <c r="N67" s="212"/>
    </row>
    <row r="68" spans="1:14" x14ac:dyDescent="0.2">
      <c r="A68" s="203" t="s">
        <v>1003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5"/>
    </row>
    <row r="69" spans="1:14" x14ac:dyDescent="0.2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8"/>
    </row>
    <row r="70" spans="1:14" ht="15" x14ac:dyDescent="0.2">
      <c r="A70" s="103"/>
      <c r="B70" s="92"/>
      <c r="C70" s="29"/>
      <c r="D70" s="29"/>
      <c r="E70" s="27"/>
      <c r="F70" s="28"/>
      <c r="G70" s="29"/>
      <c r="H70" s="29"/>
      <c r="I70" s="30"/>
      <c r="J70" s="30"/>
      <c r="K70" s="30"/>
      <c r="L70" s="30"/>
      <c r="M70" s="31"/>
      <c r="N70" s="75"/>
    </row>
    <row r="71" spans="1:14" ht="15" x14ac:dyDescent="0.2">
      <c r="A71" s="103"/>
      <c r="B71" s="92"/>
      <c r="C71" s="29"/>
      <c r="D71" s="29"/>
      <c r="E71" s="27"/>
      <c r="F71" s="28"/>
      <c r="G71" s="29"/>
      <c r="H71" s="29"/>
      <c r="I71" s="30"/>
      <c r="J71" s="30"/>
      <c r="K71" s="30"/>
      <c r="L71" s="30"/>
      <c r="M71" s="31"/>
      <c r="N71" s="75"/>
    </row>
    <row r="72" spans="1:14" ht="15" x14ac:dyDescent="0.2">
      <c r="A72" s="103"/>
      <c r="B72" s="92"/>
      <c r="C72" s="29"/>
      <c r="D72" s="29"/>
      <c r="E72" s="27"/>
      <c r="F72" s="28"/>
      <c r="G72" s="29"/>
      <c r="H72" s="29"/>
      <c r="I72" s="30"/>
      <c r="J72" s="30"/>
      <c r="K72" s="30"/>
      <c r="L72" s="30"/>
      <c r="M72" s="31"/>
      <c r="N72" s="75"/>
    </row>
    <row r="73" spans="1:14" ht="15" x14ac:dyDescent="0.2">
      <c r="A73" s="103"/>
      <c r="B73" s="92"/>
      <c r="C73" s="29"/>
      <c r="D73" s="29"/>
      <c r="E73" s="27"/>
      <c r="F73" s="28"/>
      <c r="G73" s="29"/>
      <c r="H73" s="29"/>
      <c r="I73" s="30"/>
      <c r="J73" s="30"/>
      <c r="K73" s="30"/>
      <c r="L73" s="30"/>
      <c r="M73" s="31"/>
      <c r="N73" s="75"/>
    </row>
    <row r="74" spans="1:14" ht="15" x14ac:dyDescent="0.2">
      <c r="A74" s="103"/>
      <c r="B74" s="92"/>
      <c r="C74" s="29"/>
      <c r="D74" s="29"/>
      <c r="E74" s="27"/>
      <c r="F74" s="28"/>
      <c r="G74" s="29"/>
      <c r="H74" s="29"/>
      <c r="I74" s="30"/>
      <c r="J74" s="30"/>
      <c r="K74" s="30"/>
      <c r="L74" s="30"/>
      <c r="M74" s="31"/>
      <c r="N74" s="75"/>
    </row>
    <row r="75" spans="1:14" ht="15" x14ac:dyDescent="0.2">
      <c r="A75" s="103"/>
      <c r="B75" s="92"/>
      <c r="C75" s="29"/>
      <c r="D75" s="29"/>
      <c r="E75" s="27"/>
      <c r="F75" s="28"/>
      <c r="G75" s="29"/>
      <c r="H75" s="29"/>
      <c r="I75" s="30"/>
      <c r="J75" s="30"/>
      <c r="K75" s="30"/>
      <c r="L75" s="30"/>
      <c r="M75" s="31"/>
      <c r="N75" s="75"/>
    </row>
    <row r="76" spans="1:14" ht="15" x14ac:dyDescent="0.2">
      <c r="A76" s="103"/>
      <c r="B76" s="92"/>
      <c r="C76" s="29"/>
      <c r="D76" s="29"/>
      <c r="E76" s="27"/>
      <c r="F76" s="28"/>
      <c r="G76" s="29"/>
      <c r="H76" s="29"/>
      <c r="I76" s="30"/>
      <c r="J76" s="30"/>
      <c r="K76" s="30"/>
      <c r="L76" s="30"/>
      <c r="M76" s="31"/>
      <c r="N76" s="75"/>
    </row>
    <row r="77" spans="1:14" ht="15" x14ac:dyDescent="0.2">
      <c r="A77" s="103"/>
      <c r="B77" s="92"/>
      <c r="C77" s="29"/>
      <c r="D77" s="29"/>
      <c r="E77" s="27"/>
      <c r="F77" s="28"/>
      <c r="G77" s="29"/>
      <c r="H77" s="29"/>
      <c r="I77" s="30"/>
      <c r="J77" s="30"/>
      <c r="K77" s="30"/>
      <c r="L77" s="30"/>
      <c r="M77" s="31"/>
      <c r="N77" s="75"/>
    </row>
    <row r="78" spans="1:14" ht="15" x14ac:dyDescent="0.2">
      <c r="A78" s="103"/>
      <c r="B78" s="92"/>
      <c r="C78" s="29"/>
      <c r="D78" s="29"/>
      <c r="E78" s="27"/>
      <c r="F78" s="28"/>
      <c r="G78" s="29"/>
      <c r="H78" s="29"/>
      <c r="I78" s="30"/>
      <c r="J78" s="30"/>
      <c r="K78" s="30"/>
      <c r="L78" s="30"/>
      <c r="M78" s="31"/>
      <c r="N78" s="75"/>
    </row>
    <row r="79" spans="1:14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</sheetData>
  <mergeCells count="8">
    <mergeCell ref="I67:N67"/>
    <mergeCell ref="A68:N69"/>
    <mergeCell ref="A1:N1"/>
    <mergeCell ref="A4:B4"/>
    <mergeCell ref="A14:B14"/>
    <mergeCell ref="A26:B26"/>
    <mergeCell ref="A49:C49"/>
    <mergeCell ref="A58:B58"/>
  </mergeCells>
  <pageMargins left="0.1" right="0.1" top="0.25" bottom="0.25" header="0.5" footer="0.5"/>
  <pageSetup orientation="landscape" horizontalDpi="1200" verticalDpi="1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99"/>
  <sheetViews>
    <sheetView topLeftCell="A49" zoomScaleNormal="100" workbookViewId="0">
      <selection activeCell="L35" sqref="L35"/>
    </sheetView>
  </sheetViews>
  <sheetFormatPr defaultRowHeight="12.75" x14ac:dyDescent="0.2"/>
  <cols>
    <col min="1" max="1" width="8.42578125" customWidth="1"/>
    <col min="2" max="2" width="8.28515625" customWidth="1"/>
    <col min="3" max="3" width="14" customWidth="1"/>
    <col min="4" max="4" width="5.85546875" customWidth="1"/>
    <col min="5" max="6" width="5.28515625" customWidth="1"/>
    <col min="7" max="7" width="18.7109375" customWidth="1"/>
    <col min="8" max="8" width="20" customWidth="1"/>
    <col min="9" max="9" width="9.5703125" customWidth="1"/>
    <col min="10" max="10" width="8.28515625" customWidth="1"/>
    <col min="11" max="11" width="9.28515625" customWidth="1"/>
    <col min="12" max="12" width="9.7109375" customWidth="1"/>
    <col min="13" max="13" width="7.140625" customWidth="1"/>
    <col min="14" max="14" width="7.28515625" customWidth="1"/>
  </cols>
  <sheetData>
    <row r="1" spans="1:14" ht="21.95" customHeight="1" x14ac:dyDescent="0.3">
      <c r="A1" s="187" t="s">
        <v>1133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6" t="s">
        <v>35</v>
      </c>
      <c r="B4" s="197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51"/>
    </row>
    <row r="5" spans="1:14" ht="15" x14ac:dyDescent="0.2">
      <c r="A5" s="95">
        <v>43756</v>
      </c>
      <c r="B5" s="98">
        <v>1023056</v>
      </c>
      <c r="C5" s="61" t="s">
        <v>1137</v>
      </c>
      <c r="D5" s="61">
        <v>428</v>
      </c>
      <c r="E5" s="62" t="s">
        <v>22</v>
      </c>
      <c r="F5" s="63" t="s">
        <v>733</v>
      </c>
      <c r="G5" s="61" t="s">
        <v>1138</v>
      </c>
      <c r="H5" s="61" t="s">
        <v>1139</v>
      </c>
      <c r="I5" s="64">
        <v>2300</v>
      </c>
      <c r="J5" s="65">
        <v>1800</v>
      </c>
      <c r="K5" s="65">
        <v>2600</v>
      </c>
      <c r="L5" s="65">
        <f>+SUM(J5:K5)</f>
        <v>4400</v>
      </c>
      <c r="M5" s="67">
        <f>+SUM(L5/I5)</f>
        <v>1.9130434782608696</v>
      </c>
      <c r="N5" s="72"/>
    </row>
    <row r="6" spans="1:14" ht="15" x14ac:dyDescent="0.2">
      <c r="A6" s="97">
        <v>43782</v>
      </c>
      <c r="B6" s="98">
        <v>1035524</v>
      </c>
      <c r="C6" s="61" t="s">
        <v>1141</v>
      </c>
      <c r="D6" s="61">
        <v>227</v>
      </c>
      <c r="E6" s="62" t="s">
        <v>22</v>
      </c>
      <c r="F6" s="63" t="s">
        <v>23</v>
      </c>
      <c r="G6" s="61" t="s">
        <v>1142</v>
      </c>
      <c r="H6" s="61" t="s">
        <v>1143</v>
      </c>
      <c r="I6" s="64">
        <v>15000</v>
      </c>
      <c r="J6" s="65">
        <v>3000</v>
      </c>
      <c r="K6" s="65">
        <v>10400</v>
      </c>
      <c r="L6" s="65">
        <f>+SUM(J6:K6)</f>
        <v>13400</v>
      </c>
      <c r="M6" s="67">
        <f>+SUM(L6/I6)</f>
        <v>0.89333333333333331</v>
      </c>
      <c r="N6" s="68" t="s">
        <v>1149</v>
      </c>
    </row>
    <row r="7" spans="1:14" ht="15" x14ac:dyDescent="0.2">
      <c r="A7" s="95">
        <v>43783</v>
      </c>
      <c r="B7" s="68">
        <v>1035163</v>
      </c>
      <c r="C7" s="61" t="s">
        <v>1126</v>
      </c>
      <c r="D7" s="61">
        <v>426</v>
      </c>
      <c r="E7" s="62" t="s">
        <v>22</v>
      </c>
      <c r="F7" s="63" t="s">
        <v>23</v>
      </c>
      <c r="G7" s="61" t="s">
        <v>1145</v>
      </c>
      <c r="H7" s="119" t="s">
        <v>1144</v>
      </c>
      <c r="I7" s="64">
        <v>9000</v>
      </c>
      <c r="J7" s="65">
        <v>7100</v>
      </c>
      <c r="K7" s="65">
        <v>13800</v>
      </c>
      <c r="L7" s="65">
        <f>+SUM(J7:K7)</f>
        <v>20900</v>
      </c>
      <c r="M7" s="67">
        <f>+SUM(L7/I7)</f>
        <v>2.3222222222222224</v>
      </c>
      <c r="N7" s="68"/>
    </row>
    <row r="8" spans="1:14" ht="15" x14ac:dyDescent="0.2">
      <c r="A8" s="95">
        <v>43794</v>
      </c>
      <c r="B8" s="68">
        <v>1040228</v>
      </c>
      <c r="C8" s="61" t="s">
        <v>157</v>
      </c>
      <c r="D8" s="61">
        <v>324</v>
      </c>
      <c r="E8" s="62" t="s">
        <v>22</v>
      </c>
      <c r="F8" s="63" t="s">
        <v>533</v>
      </c>
      <c r="G8" s="61" t="s">
        <v>1147</v>
      </c>
      <c r="H8" s="61" t="s">
        <v>1148</v>
      </c>
      <c r="I8" s="64">
        <v>50000</v>
      </c>
      <c r="J8" s="65">
        <v>5500</v>
      </c>
      <c r="K8" s="65">
        <v>35200</v>
      </c>
      <c r="L8" s="65">
        <f>+SUM(J8:K8)</f>
        <v>40700</v>
      </c>
      <c r="M8" s="67">
        <f>+SUM(L8/I8)</f>
        <v>0.81399999999999995</v>
      </c>
      <c r="N8" s="68" t="s">
        <v>361</v>
      </c>
    </row>
    <row r="9" spans="1:14" ht="15" x14ac:dyDescent="0.2">
      <c r="A9" s="97"/>
      <c r="B9" s="68"/>
      <c r="C9" s="61" t="s">
        <v>160</v>
      </c>
      <c r="D9" s="61" t="s">
        <v>1146</v>
      </c>
      <c r="E9" s="62"/>
      <c r="F9" s="63"/>
      <c r="G9" s="61"/>
      <c r="H9" s="61"/>
      <c r="I9" s="64"/>
      <c r="J9" s="65"/>
      <c r="K9" s="65"/>
      <c r="L9" s="14"/>
      <c r="M9" s="15"/>
      <c r="N9" s="68"/>
    </row>
    <row r="10" spans="1:14" ht="15" x14ac:dyDescent="0.2">
      <c r="A10" s="96">
        <v>43847</v>
      </c>
      <c r="B10" s="49">
        <v>1056317</v>
      </c>
      <c r="C10" s="10" t="s">
        <v>1153</v>
      </c>
      <c r="D10" s="10">
        <v>124</v>
      </c>
      <c r="E10" s="11" t="s">
        <v>22</v>
      </c>
      <c r="F10" s="12" t="s">
        <v>23</v>
      </c>
      <c r="G10" s="10" t="s">
        <v>718</v>
      </c>
      <c r="H10" s="10" t="s">
        <v>1154</v>
      </c>
      <c r="I10" s="13">
        <v>60000</v>
      </c>
      <c r="J10" s="14">
        <v>7700</v>
      </c>
      <c r="K10" s="14">
        <v>57800</v>
      </c>
      <c r="L10" s="14">
        <f t="shared" ref="L10:L15" si="0">+SUM(J10:K10)</f>
        <v>65500</v>
      </c>
      <c r="M10" s="15">
        <f t="shared" ref="M10:M15" si="1">+SUM(L10/I10)</f>
        <v>1.0916666666666666</v>
      </c>
      <c r="N10" s="51" t="s">
        <v>287</v>
      </c>
    </row>
    <row r="11" spans="1:14" ht="15" x14ac:dyDescent="0.2">
      <c r="A11" s="96">
        <v>43847</v>
      </c>
      <c r="B11" s="49">
        <v>1057938</v>
      </c>
      <c r="C11" s="10" t="s">
        <v>609</v>
      </c>
      <c r="D11" s="10">
        <v>122</v>
      </c>
      <c r="E11" s="11" t="s">
        <v>22</v>
      </c>
      <c r="F11" s="12" t="s">
        <v>23</v>
      </c>
      <c r="G11" s="10" t="s">
        <v>1155</v>
      </c>
      <c r="H11" s="10" t="s">
        <v>1086</v>
      </c>
      <c r="I11" s="13">
        <v>139450</v>
      </c>
      <c r="J11" s="14">
        <v>12000</v>
      </c>
      <c r="K11" s="14">
        <v>112500</v>
      </c>
      <c r="L11" s="14">
        <f t="shared" si="0"/>
        <v>124500</v>
      </c>
      <c r="M11" s="15">
        <f t="shared" si="1"/>
        <v>0.89279311581211906</v>
      </c>
      <c r="N11" s="51" t="s">
        <v>320</v>
      </c>
    </row>
    <row r="12" spans="1:14" ht="15" x14ac:dyDescent="0.2">
      <c r="A12" s="96">
        <v>43866</v>
      </c>
      <c r="B12" s="49">
        <v>1062283</v>
      </c>
      <c r="C12" s="10" t="s">
        <v>634</v>
      </c>
      <c r="D12" s="10">
        <v>329</v>
      </c>
      <c r="E12" s="11" t="s">
        <v>22</v>
      </c>
      <c r="F12" s="12" t="s">
        <v>433</v>
      </c>
      <c r="G12" s="10" t="s">
        <v>1160</v>
      </c>
      <c r="H12" s="10" t="s">
        <v>1159</v>
      </c>
      <c r="I12" s="13">
        <v>90000</v>
      </c>
      <c r="J12" s="14">
        <v>7600</v>
      </c>
      <c r="K12" s="14">
        <v>107700</v>
      </c>
      <c r="L12" s="14">
        <f t="shared" si="0"/>
        <v>115300</v>
      </c>
      <c r="M12" s="15">
        <f t="shared" si="1"/>
        <v>1.2811111111111111</v>
      </c>
      <c r="N12" s="49" t="s">
        <v>1161</v>
      </c>
    </row>
    <row r="13" spans="1:14" ht="15" x14ac:dyDescent="0.2">
      <c r="A13" s="95">
        <v>43917</v>
      </c>
      <c r="B13" s="68">
        <v>1075230</v>
      </c>
      <c r="C13" s="61" t="s">
        <v>1172</v>
      </c>
      <c r="D13" s="61">
        <v>124</v>
      </c>
      <c r="E13" s="62" t="s">
        <v>22</v>
      </c>
      <c r="F13" s="63" t="s">
        <v>23</v>
      </c>
      <c r="G13" s="61" t="s">
        <v>1173</v>
      </c>
      <c r="H13" s="61" t="s">
        <v>1174</v>
      </c>
      <c r="I13" s="64">
        <v>18000</v>
      </c>
      <c r="J13" s="65">
        <v>2600</v>
      </c>
      <c r="K13" s="65">
        <v>23000</v>
      </c>
      <c r="L13" s="65">
        <f t="shared" si="0"/>
        <v>25600</v>
      </c>
      <c r="M13" s="67">
        <f t="shared" si="1"/>
        <v>1.4222222222222223</v>
      </c>
      <c r="N13" s="68" t="s">
        <v>287</v>
      </c>
    </row>
    <row r="14" spans="1:14" ht="15" x14ac:dyDescent="0.2">
      <c r="A14" s="96">
        <v>44042</v>
      </c>
      <c r="B14" s="49">
        <v>1122847</v>
      </c>
      <c r="C14" s="10" t="s">
        <v>773</v>
      </c>
      <c r="D14" s="10"/>
      <c r="E14" s="11" t="s">
        <v>105</v>
      </c>
      <c r="F14" s="12" t="s">
        <v>23</v>
      </c>
      <c r="G14" s="10" t="s">
        <v>1192</v>
      </c>
      <c r="H14" s="10" t="s">
        <v>1193</v>
      </c>
      <c r="I14" s="13">
        <v>29000</v>
      </c>
      <c r="J14" s="14">
        <v>4000</v>
      </c>
      <c r="K14" s="14">
        <v>12600</v>
      </c>
      <c r="L14" s="14">
        <f t="shared" si="0"/>
        <v>16600</v>
      </c>
      <c r="M14" s="15">
        <f t="shared" si="1"/>
        <v>0.57241379310344831</v>
      </c>
      <c r="N14" s="49"/>
    </row>
    <row r="15" spans="1:14" ht="15" x14ac:dyDescent="0.2">
      <c r="A15" s="95">
        <v>44028</v>
      </c>
      <c r="B15" s="68">
        <v>1130306</v>
      </c>
      <c r="C15" s="61" t="s">
        <v>414</v>
      </c>
      <c r="D15" s="61">
        <v>224</v>
      </c>
      <c r="E15" s="62" t="s">
        <v>22</v>
      </c>
      <c r="F15" s="63" t="s">
        <v>23</v>
      </c>
      <c r="G15" s="61" t="s">
        <v>416</v>
      </c>
      <c r="H15" s="61" t="s">
        <v>1195</v>
      </c>
      <c r="I15" s="64">
        <v>9000</v>
      </c>
      <c r="J15" s="65">
        <v>5000</v>
      </c>
      <c r="K15" s="65">
        <v>3700</v>
      </c>
      <c r="L15" s="65">
        <f t="shared" si="0"/>
        <v>8700</v>
      </c>
      <c r="M15" s="67">
        <f t="shared" si="1"/>
        <v>0.96666666666666667</v>
      </c>
      <c r="N15" s="68" t="s">
        <v>1149</v>
      </c>
    </row>
    <row r="16" spans="1:14" ht="15" x14ac:dyDescent="0.2">
      <c r="A16" s="96"/>
      <c r="B16" s="49"/>
      <c r="C16" s="10"/>
      <c r="D16" s="10"/>
      <c r="E16" s="11"/>
      <c r="F16" s="12"/>
      <c r="G16" s="10"/>
      <c r="H16" s="10"/>
      <c r="I16" s="13"/>
      <c r="J16" s="14"/>
      <c r="K16" s="14"/>
      <c r="L16" s="14"/>
      <c r="M16" s="15"/>
      <c r="N16" s="49"/>
    </row>
    <row r="17" spans="1:14" ht="15" x14ac:dyDescent="0.2">
      <c r="A17" s="96"/>
      <c r="B17" s="49"/>
      <c r="C17" s="10"/>
      <c r="D17" s="10"/>
      <c r="E17" s="11"/>
      <c r="F17" s="12"/>
      <c r="G17" s="10"/>
      <c r="H17" s="10"/>
      <c r="I17" s="13"/>
      <c r="J17" s="14"/>
      <c r="K17" s="14"/>
      <c r="L17" s="14"/>
      <c r="M17" s="15"/>
      <c r="N17" s="49"/>
    </row>
    <row r="18" spans="1:14" ht="15" x14ac:dyDescent="0.2">
      <c r="A18" s="96"/>
      <c r="B18" s="49"/>
      <c r="C18" s="10"/>
      <c r="D18" s="10"/>
      <c r="E18" s="11"/>
      <c r="F18" s="12"/>
      <c r="G18" s="10"/>
      <c r="H18" s="10"/>
      <c r="I18" s="13"/>
      <c r="J18" s="14"/>
      <c r="K18" s="14"/>
      <c r="L18" s="14"/>
      <c r="M18" s="15"/>
      <c r="N18" s="49"/>
    </row>
    <row r="19" spans="1:14" ht="15" x14ac:dyDescent="0.2">
      <c r="A19" s="96"/>
      <c r="B19" s="49"/>
      <c r="C19" s="10"/>
      <c r="D19" s="10"/>
      <c r="E19" s="11"/>
      <c r="F19" s="12"/>
      <c r="G19" s="10"/>
      <c r="H19" s="10"/>
      <c r="I19" s="13"/>
      <c r="J19" s="14"/>
      <c r="K19" s="14"/>
      <c r="L19" s="14"/>
      <c r="M19" s="15"/>
      <c r="N19" s="49"/>
    </row>
    <row r="20" spans="1:14" ht="15.75" x14ac:dyDescent="0.25">
      <c r="A20" s="196" t="s">
        <v>61</v>
      </c>
      <c r="B20" s="197"/>
      <c r="C20" s="10"/>
      <c r="D20" s="10"/>
      <c r="E20" s="11"/>
      <c r="F20" s="12"/>
      <c r="G20" s="10"/>
      <c r="H20" s="10"/>
      <c r="I20" s="13"/>
      <c r="J20" s="14"/>
      <c r="K20" s="14"/>
      <c r="L20" s="14"/>
      <c r="M20" s="15"/>
      <c r="N20" s="50"/>
    </row>
    <row r="21" spans="1:14" ht="15" x14ac:dyDescent="0.2">
      <c r="A21" s="95">
        <v>43754</v>
      </c>
      <c r="B21" s="68">
        <v>1024270</v>
      </c>
      <c r="C21" s="111" t="s">
        <v>1134</v>
      </c>
      <c r="D21" s="61">
        <v>620</v>
      </c>
      <c r="E21" s="61" t="s">
        <v>22</v>
      </c>
      <c r="F21" s="63" t="s">
        <v>733</v>
      </c>
      <c r="G21" s="61" t="s">
        <v>852</v>
      </c>
      <c r="H21" s="61" t="s">
        <v>1135</v>
      </c>
      <c r="I21" s="64">
        <v>8000</v>
      </c>
      <c r="J21" s="65">
        <v>3100</v>
      </c>
      <c r="K21" s="65">
        <v>5100</v>
      </c>
      <c r="L21" s="65">
        <f t="shared" ref="L21:L30" si="2">+SUM(J21:K21)</f>
        <v>8200</v>
      </c>
      <c r="M21" s="67">
        <f>+SUM(L21/I21)</f>
        <v>1.0249999999999999</v>
      </c>
      <c r="N21" s="70" t="s">
        <v>359</v>
      </c>
    </row>
    <row r="22" spans="1:14" ht="15" x14ac:dyDescent="0.2">
      <c r="A22" s="96">
        <v>43753</v>
      </c>
      <c r="B22" s="49">
        <v>1024134</v>
      </c>
      <c r="C22" s="10" t="s">
        <v>121</v>
      </c>
      <c r="D22" s="10">
        <v>818</v>
      </c>
      <c r="E22" s="11" t="s">
        <v>22</v>
      </c>
      <c r="F22" s="12" t="s">
        <v>23</v>
      </c>
      <c r="G22" s="10" t="s">
        <v>717</v>
      </c>
      <c r="H22" s="10" t="s">
        <v>1136</v>
      </c>
      <c r="I22" s="13">
        <v>165000</v>
      </c>
      <c r="J22" s="14">
        <v>7500</v>
      </c>
      <c r="K22" s="14">
        <v>148500</v>
      </c>
      <c r="L22" s="14">
        <f t="shared" si="2"/>
        <v>156000</v>
      </c>
      <c r="M22" s="15">
        <f>+SUM(L22/I22)</f>
        <v>0.94545454545454544</v>
      </c>
      <c r="N22" s="50" t="s">
        <v>287</v>
      </c>
    </row>
    <row r="23" spans="1:14" ht="15" x14ac:dyDescent="0.2">
      <c r="A23" s="95">
        <v>43770</v>
      </c>
      <c r="B23" s="68">
        <v>1026606</v>
      </c>
      <c r="C23" s="61" t="s">
        <v>370</v>
      </c>
      <c r="D23" s="61">
        <v>811</v>
      </c>
      <c r="E23" s="110" t="s">
        <v>22</v>
      </c>
      <c r="F23" s="63" t="s">
        <v>23</v>
      </c>
      <c r="G23" s="61" t="s">
        <v>1140</v>
      </c>
      <c r="H23" s="61" t="s">
        <v>1092</v>
      </c>
      <c r="I23" s="64">
        <v>2473</v>
      </c>
      <c r="J23" s="65">
        <v>7000</v>
      </c>
      <c r="K23" s="65">
        <v>3000</v>
      </c>
      <c r="L23" s="65">
        <f t="shared" si="2"/>
        <v>10000</v>
      </c>
      <c r="M23" s="67"/>
      <c r="N23" s="51"/>
    </row>
    <row r="24" spans="1:14" ht="15" x14ac:dyDescent="0.2">
      <c r="A24" s="95">
        <v>43838</v>
      </c>
      <c r="B24" s="68">
        <v>1055507</v>
      </c>
      <c r="C24" s="61" t="s">
        <v>1150</v>
      </c>
      <c r="D24" s="61">
        <v>419</v>
      </c>
      <c r="E24" s="62" t="s">
        <v>22</v>
      </c>
      <c r="F24" s="63" t="s">
        <v>64</v>
      </c>
      <c r="G24" s="61" t="s">
        <v>1151</v>
      </c>
      <c r="H24" s="61" t="s">
        <v>1152</v>
      </c>
      <c r="I24" s="64">
        <v>30000</v>
      </c>
      <c r="J24" s="65">
        <v>5000</v>
      </c>
      <c r="K24" s="65">
        <v>25600</v>
      </c>
      <c r="L24" s="65">
        <f>+SUM(J24:K24)</f>
        <v>30600</v>
      </c>
      <c r="M24" s="67">
        <f t="shared" ref="M24:M30" si="3">+SUM(L24/I24)</f>
        <v>1.02</v>
      </c>
      <c r="N24" s="68" t="s">
        <v>287</v>
      </c>
    </row>
    <row r="25" spans="1:14" ht="15" x14ac:dyDescent="0.2">
      <c r="A25" s="95">
        <v>43864</v>
      </c>
      <c r="B25" s="68">
        <v>1060740</v>
      </c>
      <c r="C25" s="61" t="s">
        <v>255</v>
      </c>
      <c r="D25" s="61">
        <v>410</v>
      </c>
      <c r="E25" s="62" t="s">
        <v>22</v>
      </c>
      <c r="F25" s="63" t="s">
        <v>23</v>
      </c>
      <c r="G25" s="61" t="s">
        <v>1157</v>
      </c>
      <c r="H25" s="61" t="s">
        <v>1158</v>
      </c>
      <c r="I25" s="64">
        <v>26500</v>
      </c>
      <c r="J25" s="65">
        <v>5000</v>
      </c>
      <c r="K25" s="65">
        <v>24100</v>
      </c>
      <c r="L25" s="65">
        <f t="shared" si="2"/>
        <v>29100</v>
      </c>
      <c r="M25" s="67">
        <f t="shared" si="3"/>
        <v>1.0981132075471698</v>
      </c>
      <c r="N25" s="68" t="s">
        <v>287</v>
      </c>
    </row>
    <row r="26" spans="1:14" ht="15" x14ac:dyDescent="0.2">
      <c r="A26" s="95">
        <v>43889</v>
      </c>
      <c r="B26" s="68">
        <v>1064095</v>
      </c>
      <c r="C26" s="61" t="s">
        <v>913</v>
      </c>
      <c r="D26" s="61">
        <v>610</v>
      </c>
      <c r="E26" s="62" t="s">
        <v>22</v>
      </c>
      <c r="F26" s="63" t="s">
        <v>23</v>
      </c>
      <c r="G26" s="61" t="s">
        <v>915</v>
      </c>
      <c r="H26" s="61" t="s">
        <v>1162</v>
      </c>
      <c r="I26" s="64">
        <v>85000</v>
      </c>
      <c r="J26" s="65">
        <v>6000</v>
      </c>
      <c r="K26" s="65">
        <v>72100</v>
      </c>
      <c r="L26" s="65">
        <f t="shared" si="2"/>
        <v>78100</v>
      </c>
      <c r="M26" s="67">
        <f t="shared" si="3"/>
        <v>0.91882352941176471</v>
      </c>
      <c r="N26" s="68" t="s">
        <v>287</v>
      </c>
    </row>
    <row r="27" spans="1:14" ht="15" x14ac:dyDescent="0.2">
      <c r="A27" s="95">
        <v>43889</v>
      </c>
      <c r="B27" s="68">
        <v>1067893</v>
      </c>
      <c r="C27" s="61" t="s">
        <v>1165</v>
      </c>
      <c r="D27" s="61">
        <v>910</v>
      </c>
      <c r="E27" s="62" t="s">
        <v>22</v>
      </c>
      <c r="F27" s="63" t="s">
        <v>1166</v>
      </c>
      <c r="G27" s="61" t="s">
        <v>1163</v>
      </c>
      <c r="H27" s="61" t="s">
        <v>1164</v>
      </c>
      <c r="I27" s="64">
        <v>80000</v>
      </c>
      <c r="J27" s="65">
        <v>7000</v>
      </c>
      <c r="K27" s="65">
        <v>70000</v>
      </c>
      <c r="L27" s="65">
        <f t="shared" si="2"/>
        <v>77000</v>
      </c>
      <c r="M27" s="67">
        <f t="shared" si="3"/>
        <v>0.96250000000000002</v>
      </c>
      <c r="N27" s="68" t="s">
        <v>287</v>
      </c>
    </row>
    <row r="28" spans="1:14" ht="15" x14ac:dyDescent="0.2">
      <c r="A28" s="96">
        <v>43889</v>
      </c>
      <c r="B28" s="49">
        <v>1068506</v>
      </c>
      <c r="C28" s="10" t="s">
        <v>1167</v>
      </c>
      <c r="D28" s="10">
        <v>417</v>
      </c>
      <c r="E28" s="11" t="s">
        <v>22</v>
      </c>
      <c r="F28" s="12" t="s">
        <v>23</v>
      </c>
      <c r="G28" s="10" t="s">
        <v>1168</v>
      </c>
      <c r="H28" s="10" t="s">
        <v>915</v>
      </c>
      <c r="I28" s="13">
        <v>210000</v>
      </c>
      <c r="J28" s="14">
        <v>13600</v>
      </c>
      <c r="K28" s="14">
        <v>197600</v>
      </c>
      <c r="L28" s="14">
        <f t="shared" si="2"/>
        <v>211200</v>
      </c>
      <c r="M28" s="15">
        <f t="shared" si="3"/>
        <v>1.0057142857142858</v>
      </c>
      <c r="N28" s="50" t="s">
        <v>287</v>
      </c>
    </row>
    <row r="29" spans="1:14" ht="15" x14ac:dyDescent="0.2">
      <c r="A29" s="95">
        <v>43973</v>
      </c>
      <c r="B29" s="68">
        <v>1095270</v>
      </c>
      <c r="C29" s="61" t="s">
        <v>1178</v>
      </c>
      <c r="D29" s="61">
        <v>215</v>
      </c>
      <c r="E29" s="62" t="s">
        <v>22</v>
      </c>
      <c r="F29" s="63" t="s">
        <v>23</v>
      </c>
      <c r="G29" s="61" t="s">
        <v>1179</v>
      </c>
      <c r="H29" s="61" t="s">
        <v>1180</v>
      </c>
      <c r="I29" s="64">
        <v>123300</v>
      </c>
      <c r="J29" s="65">
        <v>7600</v>
      </c>
      <c r="K29" s="65">
        <v>97400</v>
      </c>
      <c r="L29" s="65">
        <f t="shared" si="2"/>
        <v>105000</v>
      </c>
      <c r="M29" s="67">
        <f t="shared" si="3"/>
        <v>0.85158150851581504</v>
      </c>
      <c r="N29" s="70" t="s">
        <v>287</v>
      </c>
    </row>
    <row r="30" spans="1:14" ht="15" x14ac:dyDescent="0.2">
      <c r="A30" s="96">
        <v>43991</v>
      </c>
      <c r="B30" s="49">
        <v>1101870</v>
      </c>
      <c r="C30" s="10" t="s">
        <v>1181</v>
      </c>
      <c r="D30" s="10">
        <v>114</v>
      </c>
      <c r="E30" s="11" t="s">
        <v>22</v>
      </c>
      <c r="F30" s="12" t="s">
        <v>23</v>
      </c>
      <c r="G30" s="10" t="s">
        <v>1182</v>
      </c>
      <c r="H30" s="10" t="s">
        <v>1183</v>
      </c>
      <c r="I30" s="13">
        <v>106700</v>
      </c>
      <c r="J30" s="14">
        <v>6400</v>
      </c>
      <c r="K30" s="14">
        <v>80300</v>
      </c>
      <c r="L30" s="14">
        <f t="shared" si="2"/>
        <v>86700</v>
      </c>
      <c r="M30" s="15">
        <f t="shared" si="3"/>
        <v>0.8125585754451734</v>
      </c>
      <c r="N30" s="50" t="s">
        <v>320</v>
      </c>
    </row>
    <row r="31" spans="1:14" ht="15" x14ac:dyDescent="0.2">
      <c r="A31" s="95">
        <v>43994</v>
      </c>
      <c r="B31" s="68">
        <v>1102221</v>
      </c>
      <c r="C31" s="61" t="s">
        <v>391</v>
      </c>
      <c r="D31" s="61">
        <v>112</v>
      </c>
      <c r="E31" s="62" t="s">
        <v>105</v>
      </c>
      <c r="F31" s="63" t="s">
        <v>64</v>
      </c>
      <c r="G31" s="61" t="s">
        <v>1187</v>
      </c>
      <c r="H31" s="61" t="s">
        <v>1188</v>
      </c>
      <c r="I31" s="64">
        <v>46240</v>
      </c>
      <c r="J31" s="65">
        <v>11900</v>
      </c>
      <c r="K31" s="65">
        <v>57600</v>
      </c>
      <c r="L31" s="65">
        <f t="shared" ref="L31" si="4">+SUM(J31:K31)</f>
        <v>69500</v>
      </c>
      <c r="M31" s="67">
        <f t="shared" ref="M31" si="5">+SUM(L31/I31)</f>
        <v>1.5030276816608996</v>
      </c>
      <c r="N31" s="70"/>
    </row>
    <row r="32" spans="1:14" ht="15" x14ac:dyDescent="0.2">
      <c r="A32" s="96">
        <v>44011</v>
      </c>
      <c r="B32" s="49">
        <v>1109994</v>
      </c>
      <c r="C32" s="10" t="s">
        <v>1184</v>
      </c>
      <c r="D32" s="10"/>
      <c r="E32" s="11" t="s">
        <v>22</v>
      </c>
      <c r="F32" s="12" t="s">
        <v>23</v>
      </c>
      <c r="G32" s="10" t="s">
        <v>180</v>
      </c>
      <c r="H32" s="10" t="s">
        <v>1185</v>
      </c>
      <c r="I32" s="13">
        <v>21800</v>
      </c>
      <c r="J32" s="14">
        <v>15400</v>
      </c>
      <c r="K32" s="14">
        <v>0</v>
      </c>
      <c r="L32" s="14">
        <f t="shared" ref="L32" si="6">+SUM(J32:K32)</f>
        <v>15400</v>
      </c>
      <c r="M32" s="15">
        <f t="shared" ref="M32:M34" si="7">+SUM(L32/I32)</f>
        <v>0.70642201834862384</v>
      </c>
      <c r="N32" s="50"/>
    </row>
    <row r="33" spans="1:23" ht="15" x14ac:dyDescent="0.2">
      <c r="A33" s="96"/>
      <c r="B33" s="49"/>
      <c r="C33" s="10" t="s">
        <v>1194</v>
      </c>
      <c r="D33" s="10"/>
      <c r="E33" s="11"/>
      <c r="F33" s="12"/>
      <c r="G33" s="10"/>
      <c r="H33" s="10"/>
      <c r="I33" s="13"/>
      <c r="J33" s="14"/>
      <c r="K33" s="14"/>
      <c r="L33" s="14"/>
      <c r="M33" s="15"/>
      <c r="N33" s="50"/>
      <c r="O33" s="27"/>
      <c r="P33" s="28"/>
      <c r="Q33" s="29"/>
      <c r="R33" s="29"/>
      <c r="S33" s="30"/>
      <c r="T33" s="30"/>
      <c r="U33" s="30"/>
      <c r="V33" s="30"/>
      <c r="W33" s="29"/>
    </row>
    <row r="34" spans="1:23" ht="15" x14ac:dyDescent="0.2">
      <c r="A34" s="96">
        <v>44012</v>
      </c>
      <c r="B34" s="100">
        <v>1111429</v>
      </c>
      <c r="C34" s="10" t="s">
        <v>913</v>
      </c>
      <c r="D34" s="10">
        <v>610</v>
      </c>
      <c r="E34" s="11" t="s">
        <v>22</v>
      </c>
      <c r="F34" s="12" t="s">
        <v>23</v>
      </c>
      <c r="G34" s="10" t="s">
        <v>1162</v>
      </c>
      <c r="H34" s="10" t="s">
        <v>1186</v>
      </c>
      <c r="I34" s="13">
        <v>90000</v>
      </c>
      <c r="J34" s="14">
        <v>6000</v>
      </c>
      <c r="K34" s="14">
        <v>72100</v>
      </c>
      <c r="L34" s="14">
        <f>SUM(J34+K34)</f>
        <v>78100</v>
      </c>
      <c r="M34" s="15">
        <f t="shared" si="7"/>
        <v>0.86777777777777776</v>
      </c>
      <c r="N34" s="50" t="s">
        <v>698</v>
      </c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96"/>
      <c r="B35" s="100"/>
      <c r="C35" s="10"/>
      <c r="D35" s="10"/>
      <c r="E35" s="11"/>
      <c r="F35" s="12"/>
      <c r="G35" s="10"/>
      <c r="H35" s="10"/>
      <c r="I35" s="13"/>
      <c r="J35" s="14"/>
      <c r="K35" s="14"/>
      <c r="L35" s="14"/>
      <c r="M35" s="15"/>
      <c r="N35" s="50"/>
    </row>
    <row r="36" spans="1:23" ht="15" x14ac:dyDescent="0.2">
      <c r="A36" s="96"/>
      <c r="B36" s="100"/>
      <c r="C36" s="10"/>
      <c r="D36" s="10"/>
      <c r="E36" s="11"/>
      <c r="F36" s="12"/>
      <c r="G36" s="10"/>
      <c r="H36" s="10"/>
      <c r="I36" s="13"/>
      <c r="J36" s="14"/>
      <c r="K36" s="14"/>
      <c r="L36" s="14"/>
      <c r="M36" s="15"/>
      <c r="N36" s="50"/>
    </row>
    <row r="37" spans="1:23" s="71" customFormat="1" ht="15" x14ac:dyDescent="0.2">
      <c r="A37" s="96"/>
      <c r="B37" s="100"/>
      <c r="C37" s="10"/>
      <c r="D37" s="10"/>
      <c r="E37" s="11"/>
      <c r="F37" s="12"/>
      <c r="G37" s="10"/>
      <c r="H37" s="10"/>
      <c r="I37" s="13"/>
      <c r="J37" s="14"/>
      <c r="K37" s="14"/>
      <c r="L37" s="14"/>
      <c r="M37" s="15"/>
      <c r="N37" s="50"/>
    </row>
    <row r="38" spans="1:23" ht="15" x14ac:dyDescent="0.2">
      <c r="A38" s="96"/>
      <c r="B38" s="100"/>
      <c r="C38" s="10"/>
      <c r="D38" s="10"/>
      <c r="E38" s="11"/>
      <c r="F38" s="12"/>
      <c r="G38" s="10"/>
      <c r="H38" s="10"/>
      <c r="I38" s="13"/>
      <c r="J38" s="14"/>
      <c r="K38" s="14"/>
      <c r="L38" s="14"/>
      <c r="M38" s="15"/>
      <c r="N38" s="50"/>
    </row>
    <row r="39" spans="1:23" ht="15" x14ac:dyDescent="0.2">
      <c r="A39" s="96"/>
      <c r="B39" s="100"/>
      <c r="C39" s="10"/>
      <c r="D39" s="10"/>
      <c r="E39" s="11"/>
      <c r="F39" s="12"/>
      <c r="G39" s="10"/>
      <c r="H39" s="10"/>
      <c r="I39" s="13"/>
      <c r="J39" s="14"/>
      <c r="K39" s="14"/>
      <c r="L39" s="14"/>
      <c r="M39" s="15"/>
      <c r="N39" s="50"/>
    </row>
    <row r="40" spans="1:23" ht="15" x14ac:dyDescent="0.2">
      <c r="A40" s="96"/>
      <c r="B40" s="100"/>
      <c r="C40" s="10"/>
      <c r="D40" s="10"/>
      <c r="E40" s="11"/>
      <c r="F40" s="12"/>
      <c r="G40" s="10"/>
      <c r="H40" s="10"/>
      <c r="I40" s="13"/>
      <c r="J40" s="14"/>
      <c r="K40" s="14"/>
      <c r="L40" s="14"/>
      <c r="M40" s="15"/>
      <c r="N40" s="50"/>
    </row>
    <row r="41" spans="1:23" ht="15.75" x14ac:dyDescent="0.25">
      <c r="A41" s="198" t="s">
        <v>20</v>
      </c>
      <c r="B41" s="199"/>
      <c r="C41" s="10"/>
      <c r="D41" s="10"/>
      <c r="E41" s="11"/>
      <c r="F41" s="12"/>
      <c r="G41" s="10"/>
      <c r="H41" s="10"/>
      <c r="I41" s="13"/>
      <c r="J41" s="14"/>
      <c r="K41" s="14"/>
      <c r="L41" s="14"/>
      <c r="M41" s="15"/>
      <c r="N41" s="16"/>
    </row>
    <row r="42" spans="1:23" ht="15" x14ac:dyDescent="0.2">
      <c r="A42" s="96">
        <v>43854</v>
      </c>
      <c r="B42" s="49">
        <v>1059430</v>
      </c>
      <c r="C42" s="10" t="s">
        <v>1036</v>
      </c>
      <c r="D42" s="10"/>
      <c r="E42" s="11" t="s">
        <v>22</v>
      </c>
      <c r="F42" s="12" t="s">
        <v>23</v>
      </c>
      <c r="G42" s="10" t="s">
        <v>1038</v>
      </c>
      <c r="H42" s="10" t="s">
        <v>1007</v>
      </c>
      <c r="I42" s="13">
        <v>3000</v>
      </c>
      <c r="J42" s="14">
        <v>800</v>
      </c>
      <c r="K42" s="14">
        <v>2600</v>
      </c>
      <c r="L42" s="14">
        <v>3400</v>
      </c>
      <c r="M42" s="15"/>
      <c r="N42" s="49" t="s">
        <v>1156</v>
      </c>
    </row>
    <row r="43" spans="1:23" ht="15" x14ac:dyDescent="0.2">
      <c r="A43" s="96">
        <v>43922</v>
      </c>
      <c r="B43" s="49">
        <v>1078584</v>
      </c>
      <c r="C43" s="10" t="s">
        <v>305</v>
      </c>
      <c r="D43" s="10">
        <v>317</v>
      </c>
      <c r="E43" s="11" t="s">
        <v>22</v>
      </c>
      <c r="F43" s="12" t="s">
        <v>64</v>
      </c>
      <c r="G43" s="10" t="s">
        <v>715</v>
      </c>
      <c r="H43" s="10" t="s">
        <v>1175</v>
      </c>
      <c r="I43" s="13">
        <v>55000</v>
      </c>
      <c r="J43" s="14">
        <v>4000</v>
      </c>
      <c r="K43" s="14">
        <v>45800</v>
      </c>
      <c r="L43" s="14">
        <v>49800</v>
      </c>
      <c r="M43" s="15">
        <v>0.91</v>
      </c>
      <c r="N43" s="49" t="s">
        <v>361</v>
      </c>
    </row>
    <row r="44" spans="1:23" ht="15" x14ac:dyDescent="0.2">
      <c r="A44" s="96">
        <v>43942</v>
      </c>
      <c r="B44" s="49">
        <v>1083794</v>
      </c>
      <c r="C44" s="10" t="s">
        <v>1020</v>
      </c>
      <c r="D44" s="10">
        <v>518</v>
      </c>
      <c r="E44" s="11" t="s">
        <v>22</v>
      </c>
      <c r="F44" s="12" t="s">
        <v>23</v>
      </c>
      <c r="G44" s="10" t="s">
        <v>515</v>
      </c>
      <c r="H44" s="10" t="s">
        <v>1176</v>
      </c>
      <c r="I44" s="13">
        <v>36937</v>
      </c>
      <c r="J44" s="14">
        <v>3200</v>
      </c>
      <c r="K44" s="14">
        <v>42400</v>
      </c>
      <c r="L44" s="14">
        <v>45600</v>
      </c>
      <c r="M44" s="15">
        <v>1.24</v>
      </c>
      <c r="N44" s="49" t="s">
        <v>779</v>
      </c>
    </row>
    <row r="45" spans="1:23" ht="15" x14ac:dyDescent="0.2">
      <c r="A45" s="95">
        <v>43963</v>
      </c>
      <c r="B45" s="68">
        <v>1090903</v>
      </c>
      <c r="C45" s="61" t="s">
        <v>86</v>
      </c>
      <c r="D45" s="61">
        <v>417</v>
      </c>
      <c r="E45" s="62" t="s">
        <v>22</v>
      </c>
      <c r="F45" s="63" t="s">
        <v>23</v>
      </c>
      <c r="G45" s="61" t="s">
        <v>88</v>
      </c>
      <c r="H45" s="61" t="s">
        <v>1177</v>
      </c>
      <c r="I45" s="64">
        <v>72900</v>
      </c>
      <c r="J45" s="65">
        <v>4300</v>
      </c>
      <c r="K45" s="65">
        <v>51800</v>
      </c>
      <c r="L45" s="65">
        <v>56100</v>
      </c>
      <c r="M45" s="67">
        <v>0.77</v>
      </c>
      <c r="N45" s="68" t="s">
        <v>359</v>
      </c>
    </row>
    <row r="46" spans="1:23" ht="15" x14ac:dyDescent="0.2">
      <c r="A46" s="96">
        <v>44033</v>
      </c>
      <c r="B46" s="49">
        <v>1121944</v>
      </c>
      <c r="C46" s="10" t="s">
        <v>523</v>
      </c>
      <c r="D46" s="10">
        <v>318</v>
      </c>
      <c r="E46" s="11" t="s">
        <v>22</v>
      </c>
      <c r="F46" s="12" t="s">
        <v>64</v>
      </c>
      <c r="G46" s="10" t="s">
        <v>1196</v>
      </c>
      <c r="H46" s="10" t="s">
        <v>1252</v>
      </c>
      <c r="I46" s="13">
        <v>80000</v>
      </c>
      <c r="J46" s="14">
        <v>3800</v>
      </c>
      <c r="K46" s="14">
        <v>52300</v>
      </c>
      <c r="L46" s="14">
        <v>56100</v>
      </c>
      <c r="M46" s="15">
        <v>0.7</v>
      </c>
      <c r="N46" s="50" t="s">
        <v>287</v>
      </c>
    </row>
    <row r="47" spans="1:23" ht="15" x14ac:dyDescent="0.2">
      <c r="A47" s="96">
        <v>44088</v>
      </c>
      <c r="B47" s="49">
        <v>1149838</v>
      </c>
      <c r="C47" s="10" t="s">
        <v>1197</v>
      </c>
      <c r="D47" s="10">
        <v>418</v>
      </c>
      <c r="E47" s="11" t="s">
        <v>22</v>
      </c>
      <c r="F47" s="12" t="s">
        <v>23</v>
      </c>
      <c r="G47" s="10" t="s">
        <v>1199</v>
      </c>
      <c r="H47" s="10" t="s">
        <v>1198</v>
      </c>
      <c r="I47" s="13">
        <v>90000</v>
      </c>
      <c r="J47" s="14">
        <v>4100</v>
      </c>
      <c r="K47" s="14">
        <v>97400</v>
      </c>
      <c r="L47" s="14">
        <v>101500</v>
      </c>
      <c r="M47" s="15">
        <v>1.1299999999999999</v>
      </c>
      <c r="N47" s="50" t="s">
        <v>698</v>
      </c>
    </row>
    <row r="48" spans="1:23" ht="15" x14ac:dyDescent="0.2">
      <c r="A48" s="95">
        <v>44090</v>
      </c>
      <c r="B48" s="68">
        <v>1151249</v>
      </c>
      <c r="C48" s="61" t="s">
        <v>92</v>
      </c>
      <c r="D48" s="61">
        <v>214</v>
      </c>
      <c r="E48" s="62" t="s">
        <v>22</v>
      </c>
      <c r="F48" s="63" t="s">
        <v>23</v>
      </c>
      <c r="G48" s="61" t="s">
        <v>200</v>
      </c>
      <c r="H48" s="61" t="s">
        <v>1200</v>
      </c>
      <c r="I48" s="64">
        <v>25000</v>
      </c>
      <c r="J48" s="65">
        <v>4700</v>
      </c>
      <c r="K48" s="65">
        <v>25100</v>
      </c>
      <c r="L48" s="65">
        <v>29800</v>
      </c>
      <c r="M48" s="67">
        <v>1.19</v>
      </c>
      <c r="N48" s="70" t="s">
        <v>287</v>
      </c>
    </row>
    <row r="49" spans="1:14" ht="15" x14ac:dyDescent="0.2">
      <c r="A49" s="95"/>
      <c r="B49" s="68"/>
      <c r="C49" s="61"/>
      <c r="D49" s="61"/>
      <c r="E49" s="62"/>
      <c r="F49" s="63"/>
      <c r="G49" s="61"/>
      <c r="H49" s="61"/>
      <c r="I49" s="64"/>
      <c r="J49" s="65"/>
      <c r="K49" s="65"/>
      <c r="L49" s="65"/>
      <c r="M49" s="67"/>
      <c r="N49" s="70"/>
    </row>
    <row r="50" spans="1:14" ht="15" x14ac:dyDescent="0.2">
      <c r="A50" s="95"/>
      <c r="B50" s="68"/>
      <c r="C50" s="61"/>
      <c r="D50" s="61"/>
      <c r="E50" s="62"/>
      <c r="F50" s="63"/>
      <c r="G50" s="61"/>
      <c r="H50" s="61"/>
      <c r="I50" s="64"/>
      <c r="J50" s="65"/>
      <c r="K50" s="65"/>
      <c r="L50" s="65"/>
      <c r="M50" s="67"/>
      <c r="N50" s="70"/>
    </row>
    <row r="51" spans="1:14" ht="15" x14ac:dyDescent="0.2">
      <c r="A51" s="95"/>
      <c r="B51" s="68"/>
      <c r="C51" s="61"/>
      <c r="D51" s="61"/>
      <c r="E51" s="62"/>
      <c r="F51" s="63"/>
      <c r="G51" s="61"/>
      <c r="H51" s="61"/>
      <c r="I51" s="64"/>
      <c r="J51" s="65"/>
      <c r="K51" s="65"/>
      <c r="L51" s="65"/>
      <c r="M51" s="67"/>
      <c r="N51" s="70"/>
    </row>
    <row r="52" spans="1:14" ht="15" x14ac:dyDescent="0.2">
      <c r="A52" s="95"/>
      <c r="B52" s="68"/>
      <c r="C52" s="61"/>
      <c r="D52" s="61"/>
      <c r="E52" s="62"/>
      <c r="F52" s="63"/>
      <c r="G52" s="61"/>
      <c r="H52" s="61"/>
      <c r="I52" s="64"/>
      <c r="J52" s="65"/>
      <c r="K52" s="65"/>
      <c r="L52" s="65"/>
      <c r="M52" s="67"/>
      <c r="N52" s="70"/>
    </row>
    <row r="53" spans="1:14" ht="15" x14ac:dyDescent="0.2">
      <c r="A53" s="95"/>
      <c r="B53" s="68"/>
      <c r="C53" s="61"/>
      <c r="D53" s="61"/>
      <c r="E53" s="62"/>
      <c r="F53" s="63"/>
      <c r="G53" s="61"/>
      <c r="H53" s="61"/>
      <c r="I53" s="64"/>
      <c r="J53" s="65"/>
      <c r="K53" s="65"/>
      <c r="L53" s="65"/>
      <c r="M53" s="67"/>
      <c r="N53" s="70"/>
    </row>
    <row r="54" spans="1:14" ht="15" x14ac:dyDescent="0.2">
      <c r="A54" s="95"/>
      <c r="B54" s="68"/>
      <c r="C54" s="61"/>
      <c r="D54" s="61"/>
      <c r="E54" s="62"/>
      <c r="F54" s="63"/>
      <c r="G54" s="61"/>
      <c r="H54" s="61"/>
      <c r="I54" s="64"/>
      <c r="J54" s="65"/>
      <c r="K54" s="65"/>
      <c r="L54" s="65"/>
      <c r="M54" s="67"/>
      <c r="N54" s="70"/>
    </row>
    <row r="55" spans="1:14" ht="15" x14ac:dyDescent="0.2">
      <c r="A55" s="95"/>
      <c r="B55" s="105"/>
      <c r="C55" s="61"/>
      <c r="D55" s="61"/>
      <c r="E55" s="62"/>
      <c r="F55" s="63"/>
      <c r="G55" s="61"/>
      <c r="H55" s="61"/>
      <c r="I55" s="64"/>
      <c r="J55" s="65"/>
      <c r="K55" s="65"/>
      <c r="L55" s="65"/>
      <c r="M55" s="67"/>
      <c r="N55" s="70"/>
    </row>
    <row r="56" spans="1:14" ht="15" x14ac:dyDescent="0.2">
      <c r="A56" s="95"/>
      <c r="B56" s="68"/>
      <c r="C56" s="61"/>
      <c r="D56" s="61"/>
      <c r="E56" s="62"/>
      <c r="F56" s="63"/>
      <c r="G56" s="61"/>
      <c r="H56" s="61"/>
      <c r="I56" s="64"/>
      <c r="J56" s="65"/>
      <c r="K56" s="65"/>
      <c r="L56" s="65"/>
      <c r="M56" s="67"/>
      <c r="N56" s="70"/>
    </row>
    <row r="57" spans="1:14" ht="15" x14ac:dyDescent="0.2">
      <c r="A57" s="96"/>
      <c r="B57" s="49"/>
      <c r="C57" s="10"/>
      <c r="D57" s="10"/>
      <c r="E57" s="11"/>
      <c r="F57" s="12"/>
      <c r="G57" s="10"/>
      <c r="H57" s="10"/>
      <c r="I57" s="13"/>
      <c r="J57" s="14"/>
      <c r="K57" s="14"/>
      <c r="L57" s="14"/>
      <c r="M57" s="15"/>
      <c r="N57" s="50"/>
    </row>
    <row r="58" spans="1:14" ht="15.75" x14ac:dyDescent="0.25">
      <c r="A58" s="196" t="s">
        <v>52</v>
      </c>
      <c r="B58" s="216"/>
      <c r="C58" s="10"/>
      <c r="D58" s="10"/>
      <c r="E58" s="11"/>
      <c r="F58" s="12"/>
      <c r="G58" s="10"/>
      <c r="H58" s="10"/>
      <c r="I58" s="13"/>
      <c r="J58" s="14"/>
      <c r="K58" s="14"/>
      <c r="L58" s="14"/>
      <c r="M58" s="15"/>
      <c r="N58" s="50"/>
    </row>
    <row r="59" spans="1:14" ht="15" x14ac:dyDescent="0.2">
      <c r="A59" s="96">
        <v>11040</v>
      </c>
      <c r="B59" s="49">
        <v>1074362</v>
      </c>
      <c r="C59" s="10" t="s">
        <v>53</v>
      </c>
      <c r="D59" s="10">
        <v>308</v>
      </c>
      <c r="E59" s="11" t="s">
        <v>22</v>
      </c>
      <c r="F59" s="12" t="s">
        <v>23</v>
      </c>
      <c r="G59" s="10" t="s">
        <v>1025</v>
      </c>
      <c r="H59" s="10" t="s">
        <v>1171</v>
      </c>
      <c r="I59" s="14">
        <v>73434</v>
      </c>
      <c r="J59" s="14">
        <v>5100</v>
      </c>
      <c r="K59" s="14">
        <v>64000</v>
      </c>
      <c r="L59" s="14">
        <v>69100</v>
      </c>
      <c r="M59" s="15">
        <v>0.94</v>
      </c>
      <c r="N59" s="50" t="s">
        <v>359</v>
      </c>
    </row>
    <row r="60" spans="1:14" ht="15" x14ac:dyDescent="0.2">
      <c r="A60" s="95">
        <v>44050</v>
      </c>
      <c r="B60" s="68">
        <v>1130995</v>
      </c>
      <c r="C60" s="61" t="s">
        <v>58</v>
      </c>
      <c r="D60" s="61">
        <v>106</v>
      </c>
      <c r="E60" s="62" t="s">
        <v>22</v>
      </c>
      <c r="F60" s="63" t="s">
        <v>733</v>
      </c>
      <c r="G60" s="61" t="s">
        <v>347</v>
      </c>
      <c r="H60" s="61" t="s">
        <v>1253</v>
      </c>
      <c r="I60" s="65">
        <v>20000</v>
      </c>
      <c r="J60" s="65">
        <v>5300</v>
      </c>
      <c r="K60" s="65">
        <v>5200</v>
      </c>
      <c r="L60" s="65">
        <v>10500</v>
      </c>
      <c r="M60" s="67"/>
      <c r="N60" s="70"/>
    </row>
    <row r="61" spans="1:14" ht="15" x14ac:dyDescent="0.2">
      <c r="A61" s="99"/>
      <c r="B61" s="49"/>
      <c r="C61" s="10"/>
      <c r="D61" s="10"/>
      <c r="E61" s="11"/>
      <c r="F61" s="12"/>
      <c r="G61" s="10"/>
      <c r="H61" s="10"/>
      <c r="I61" s="14"/>
      <c r="J61" s="14"/>
      <c r="K61" s="14"/>
      <c r="L61" s="14"/>
      <c r="M61" s="15"/>
      <c r="N61" s="50"/>
    </row>
    <row r="62" spans="1:14" ht="15" x14ac:dyDescent="0.2">
      <c r="A62" s="99"/>
      <c r="B62" s="49"/>
      <c r="C62" s="10"/>
      <c r="D62" s="10"/>
      <c r="E62" s="11"/>
      <c r="F62" s="12"/>
      <c r="G62" s="10"/>
      <c r="H62" s="10"/>
      <c r="I62" s="14"/>
      <c r="J62" s="14"/>
      <c r="K62" s="14"/>
      <c r="L62" s="14"/>
      <c r="M62" s="15"/>
      <c r="N62" s="50"/>
    </row>
    <row r="63" spans="1:14" ht="15" x14ac:dyDescent="0.2">
      <c r="A63" s="99"/>
      <c r="B63" s="49"/>
      <c r="C63" s="10"/>
      <c r="D63" s="10"/>
      <c r="E63" s="11"/>
      <c r="F63" s="12"/>
      <c r="G63" s="10"/>
      <c r="H63" s="10"/>
      <c r="I63" s="14"/>
      <c r="J63" s="14"/>
      <c r="K63" s="14"/>
      <c r="L63" s="14"/>
      <c r="M63" s="15"/>
      <c r="N63" s="50"/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4"/>
      <c r="J65" s="14"/>
      <c r="K65" s="14"/>
      <c r="L65" s="14"/>
      <c r="M65" s="15"/>
      <c r="N65" s="50"/>
    </row>
    <row r="66" spans="1:14" ht="15.75" x14ac:dyDescent="0.25">
      <c r="A66" s="196" t="s">
        <v>826</v>
      </c>
      <c r="B66" s="202"/>
      <c r="C66" s="191"/>
      <c r="D66" s="10"/>
      <c r="E66" s="11"/>
      <c r="F66" s="12"/>
      <c r="G66" s="10"/>
      <c r="H66" s="10"/>
      <c r="I66" s="13"/>
      <c r="J66" s="14"/>
      <c r="K66" s="14"/>
      <c r="L66" s="14"/>
      <c r="M66" s="15"/>
      <c r="N66" s="50"/>
    </row>
    <row r="67" spans="1:14" ht="15" x14ac:dyDescent="0.2">
      <c r="A67" s="95">
        <v>43896</v>
      </c>
      <c r="B67" s="68">
        <v>1065929</v>
      </c>
      <c r="C67" s="61" t="s">
        <v>1069</v>
      </c>
      <c r="D67" s="61">
        <v>106</v>
      </c>
      <c r="E67" s="62" t="s">
        <v>22</v>
      </c>
      <c r="F67" s="63" t="s">
        <v>23</v>
      </c>
      <c r="G67" s="61" t="s">
        <v>1071</v>
      </c>
      <c r="H67" s="61" t="s">
        <v>1169</v>
      </c>
      <c r="I67" s="64">
        <v>10000</v>
      </c>
      <c r="J67" s="65">
        <v>3200</v>
      </c>
      <c r="K67" s="65">
        <v>12900</v>
      </c>
      <c r="L67" s="65">
        <v>16100</v>
      </c>
      <c r="M67" s="67"/>
      <c r="N67" s="70"/>
    </row>
    <row r="68" spans="1:14" ht="15" x14ac:dyDescent="0.2">
      <c r="A68" s="95">
        <v>44026</v>
      </c>
      <c r="B68" s="68">
        <v>1117978</v>
      </c>
      <c r="C68" s="61" t="s">
        <v>1189</v>
      </c>
      <c r="D68" s="61">
        <v>117</v>
      </c>
      <c r="E68" s="62" t="s">
        <v>22</v>
      </c>
      <c r="F68" s="63" t="s">
        <v>23</v>
      </c>
      <c r="G68" s="61" t="s">
        <v>1190</v>
      </c>
      <c r="H68" s="61" t="s">
        <v>1191</v>
      </c>
      <c r="I68" s="64">
        <v>9000</v>
      </c>
      <c r="J68" s="65">
        <v>2900</v>
      </c>
      <c r="K68" s="65">
        <v>9700</v>
      </c>
      <c r="L68" s="65">
        <v>12600</v>
      </c>
      <c r="M68" s="67"/>
      <c r="N68" s="70"/>
    </row>
    <row r="69" spans="1:14" ht="15.75" x14ac:dyDescent="0.25">
      <c r="A69" s="99"/>
      <c r="B69" s="49"/>
      <c r="C69" s="10"/>
      <c r="D69" s="10"/>
      <c r="E69" s="11"/>
      <c r="F69" s="12"/>
      <c r="G69" s="94"/>
      <c r="H69" s="10"/>
      <c r="I69" s="13"/>
      <c r="J69" s="14"/>
      <c r="K69" s="14"/>
      <c r="L69" s="14"/>
      <c r="M69" s="15"/>
      <c r="N69" s="50"/>
    </row>
    <row r="70" spans="1:14" ht="15.75" x14ac:dyDescent="0.25">
      <c r="A70" s="99"/>
      <c r="B70" s="49"/>
      <c r="C70" s="10"/>
      <c r="D70" s="10"/>
      <c r="E70" s="11"/>
      <c r="F70" s="12"/>
      <c r="G70" s="94"/>
      <c r="H70" s="10"/>
      <c r="I70" s="13"/>
      <c r="J70" s="14"/>
      <c r="K70" s="14"/>
      <c r="L70" s="14"/>
      <c r="M70" s="15"/>
      <c r="N70" s="50"/>
    </row>
    <row r="71" spans="1:14" ht="15.75" x14ac:dyDescent="0.25">
      <c r="A71" s="99"/>
      <c r="B71" s="49"/>
      <c r="C71" s="10"/>
      <c r="D71" s="10"/>
      <c r="E71" s="11"/>
      <c r="F71" s="12"/>
      <c r="G71" s="94"/>
      <c r="H71" s="10"/>
      <c r="I71" s="13"/>
      <c r="J71" s="14"/>
      <c r="K71" s="14"/>
      <c r="L71" s="14"/>
      <c r="M71" s="15"/>
      <c r="N71" s="50"/>
    </row>
    <row r="72" spans="1:14" ht="15.75" x14ac:dyDescent="0.25">
      <c r="A72" s="99"/>
      <c r="B72" s="49"/>
      <c r="C72" s="10"/>
      <c r="D72" s="10"/>
      <c r="E72" s="11"/>
      <c r="F72" s="12"/>
      <c r="G72" s="94"/>
      <c r="H72" s="10"/>
      <c r="I72" s="13"/>
      <c r="J72" s="14"/>
      <c r="K72" s="14"/>
      <c r="L72" s="14"/>
      <c r="M72" s="15"/>
      <c r="N72" s="50"/>
    </row>
    <row r="73" spans="1:14" ht="15.75" x14ac:dyDescent="0.25">
      <c r="A73" s="99"/>
      <c r="B73" s="49"/>
      <c r="C73" s="10"/>
      <c r="D73" s="10"/>
      <c r="E73" s="11"/>
      <c r="F73" s="12"/>
      <c r="G73" s="94"/>
      <c r="H73" s="10"/>
      <c r="I73" s="13"/>
      <c r="J73" s="14"/>
      <c r="K73" s="14"/>
      <c r="L73" s="14"/>
      <c r="M73" s="15"/>
      <c r="N73" s="50"/>
    </row>
    <row r="74" spans="1:14" ht="16.5" thickBot="1" x14ac:dyDescent="0.3">
      <c r="A74" s="112"/>
      <c r="B74" s="113"/>
      <c r="C74" s="113"/>
      <c r="D74" s="114"/>
      <c r="E74" s="115"/>
      <c r="F74" s="116"/>
      <c r="G74" s="117" t="s">
        <v>80</v>
      </c>
      <c r="H74" s="114"/>
      <c r="I74" s="217" t="s">
        <v>1170</v>
      </c>
      <c r="J74" s="218"/>
      <c r="K74" s="214"/>
      <c r="L74" s="214"/>
      <c r="M74" s="214"/>
      <c r="N74" s="219"/>
    </row>
    <row r="75" spans="1:14" x14ac:dyDescent="0.2">
      <c r="A75" s="220" t="s">
        <v>1003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2"/>
    </row>
    <row r="76" spans="1:14" ht="13.5" thickBot="1" x14ac:dyDescent="0.2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5"/>
    </row>
    <row r="79" spans="1:14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</sheetData>
  <mergeCells count="8">
    <mergeCell ref="I74:N74"/>
    <mergeCell ref="A75:N76"/>
    <mergeCell ref="A1:N1"/>
    <mergeCell ref="A41:B41"/>
    <mergeCell ref="A66:C66"/>
    <mergeCell ref="A58:B58"/>
    <mergeCell ref="A20:B20"/>
    <mergeCell ref="A4:B4"/>
  </mergeCells>
  <pageMargins left="0" right="0" top="0.25" bottom="0.25" header="0.5" footer="0.5"/>
  <pageSetup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1E29-E981-430C-84DD-AD71D93E861F}">
  <dimension ref="A1:W100"/>
  <sheetViews>
    <sheetView zoomScaleNormal="100" workbookViewId="0">
      <pane ySplit="3" topLeftCell="A59" activePane="bottomLeft" state="frozen"/>
      <selection pane="bottomLeft" activeCell="N21" sqref="N21"/>
    </sheetView>
  </sheetViews>
  <sheetFormatPr defaultRowHeight="12.75" x14ac:dyDescent="0.2"/>
  <cols>
    <col min="1" max="1" width="8.42578125" customWidth="1"/>
    <col min="2" max="2" width="8.140625" customWidth="1"/>
    <col min="3" max="3" width="14" customWidth="1"/>
    <col min="4" max="4" width="4.85546875" customWidth="1"/>
    <col min="5" max="6" width="5.28515625" customWidth="1"/>
    <col min="7" max="7" width="19.5703125" customWidth="1"/>
    <col min="8" max="8" width="19.28515625" customWidth="1"/>
    <col min="9" max="9" width="9.42578125" customWidth="1"/>
    <col min="10" max="10" width="8.28515625" customWidth="1"/>
    <col min="11" max="11" width="9.28515625" customWidth="1"/>
    <col min="12" max="12" width="9.7109375" customWidth="1"/>
    <col min="13" max="13" width="7.140625" customWidth="1"/>
    <col min="14" max="14" width="7.28515625" customWidth="1"/>
  </cols>
  <sheetData>
    <row r="1" spans="1:14" ht="21.95" customHeight="1" x14ac:dyDescent="0.3">
      <c r="A1" s="187" t="s">
        <v>1201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">
      <c r="A2" s="1" t="s">
        <v>1</v>
      </c>
      <c r="B2" s="1" t="s">
        <v>2</v>
      </c>
      <c r="C2" s="1" t="s">
        <v>3</v>
      </c>
      <c r="D2" s="1" t="s">
        <v>678</v>
      </c>
      <c r="E2" s="1" t="s">
        <v>4</v>
      </c>
      <c r="F2" s="1"/>
      <c r="G2" s="1" t="s">
        <v>6</v>
      </c>
      <c r="H2" s="1" t="s">
        <v>7</v>
      </c>
      <c r="I2" s="1" t="s">
        <v>8</v>
      </c>
      <c r="J2" s="1" t="s">
        <v>9</v>
      </c>
      <c r="K2" s="1" t="s">
        <v>9</v>
      </c>
      <c r="L2" s="2" t="s">
        <v>10</v>
      </c>
      <c r="M2" s="1" t="s">
        <v>11</v>
      </c>
      <c r="N2" s="56" t="s">
        <v>12</v>
      </c>
    </row>
    <row r="3" spans="1:14" x14ac:dyDescent="0.2">
      <c r="A3" s="4"/>
      <c r="B3" s="5"/>
      <c r="C3" s="6" t="s">
        <v>13</v>
      </c>
      <c r="D3" s="6" t="s">
        <v>679</v>
      </c>
      <c r="E3" s="7"/>
      <c r="F3" s="6" t="s">
        <v>14</v>
      </c>
      <c r="G3" s="7"/>
      <c r="H3" s="7"/>
      <c r="I3" s="6" t="s">
        <v>15</v>
      </c>
      <c r="J3" s="6" t="s">
        <v>16</v>
      </c>
      <c r="K3" s="6" t="s">
        <v>17</v>
      </c>
      <c r="L3" s="8" t="s">
        <v>18</v>
      </c>
      <c r="M3" s="7"/>
      <c r="N3" s="56" t="s">
        <v>451</v>
      </c>
    </row>
    <row r="4" spans="1:14" ht="15.75" x14ac:dyDescent="0.25">
      <c r="A4" s="196" t="s">
        <v>35</v>
      </c>
      <c r="B4" s="197"/>
      <c r="C4" s="10"/>
      <c r="D4" s="10"/>
      <c r="E4" s="11"/>
      <c r="F4" s="12"/>
      <c r="G4" s="10"/>
      <c r="H4" s="10"/>
      <c r="I4" s="13"/>
      <c r="J4" s="14"/>
      <c r="K4" s="14"/>
      <c r="L4" s="14"/>
      <c r="M4" s="15"/>
      <c r="N4" s="51"/>
    </row>
    <row r="5" spans="1:14" ht="15" x14ac:dyDescent="0.2">
      <c r="A5" s="96">
        <v>44132</v>
      </c>
      <c r="B5" s="7">
        <v>1171769</v>
      </c>
      <c r="C5" s="10" t="s">
        <v>1211</v>
      </c>
      <c r="D5" s="10">
        <v>127</v>
      </c>
      <c r="E5" s="11" t="s">
        <v>22</v>
      </c>
      <c r="F5" s="12" t="s">
        <v>23</v>
      </c>
      <c r="G5" s="10" t="s">
        <v>1212</v>
      </c>
      <c r="H5" s="10" t="s">
        <v>1213</v>
      </c>
      <c r="I5" s="13">
        <v>50000</v>
      </c>
      <c r="J5" s="14">
        <v>2900</v>
      </c>
      <c r="K5" s="14">
        <v>43300</v>
      </c>
      <c r="L5" s="14">
        <f t="shared" ref="L5:L16" si="0">SUM(K5+J5)</f>
        <v>46200</v>
      </c>
      <c r="M5" s="15">
        <f>SUM(L5/I5)</f>
        <v>0.92400000000000004</v>
      </c>
      <c r="N5" s="51"/>
    </row>
    <row r="6" spans="1:14" ht="15" x14ac:dyDescent="0.2">
      <c r="A6" s="99">
        <v>44132</v>
      </c>
      <c r="B6" s="7">
        <v>1172570</v>
      </c>
      <c r="C6" s="10" t="s">
        <v>1214</v>
      </c>
      <c r="D6" s="10">
        <v>227</v>
      </c>
      <c r="E6" s="11" t="s">
        <v>22</v>
      </c>
      <c r="F6" s="12" t="s">
        <v>23</v>
      </c>
      <c r="G6" s="10" t="s">
        <v>1215</v>
      </c>
      <c r="H6" s="10" t="s">
        <v>1216</v>
      </c>
      <c r="I6" s="13">
        <v>25000</v>
      </c>
      <c r="J6" s="14">
        <v>5900</v>
      </c>
      <c r="K6" s="14">
        <v>21600</v>
      </c>
      <c r="L6" s="14">
        <f t="shared" si="0"/>
        <v>27500</v>
      </c>
      <c r="M6" s="15">
        <f t="shared" ref="M6:M13" si="1">SUM(L6/I6)</f>
        <v>1.1000000000000001</v>
      </c>
      <c r="N6" s="49"/>
    </row>
    <row r="7" spans="1:14" ht="15" x14ac:dyDescent="0.2">
      <c r="A7" s="95">
        <v>44148</v>
      </c>
      <c r="B7" s="68">
        <v>1179539</v>
      </c>
      <c r="C7" s="61" t="s">
        <v>1220</v>
      </c>
      <c r="D7" s="61">
        <v>324</v>
      </c>
      <c r="E7" s="62" t="s">
        <v>22</v>
      </c>
      <c r="F7" s="63" t="s">
        <v>64</v>
      </c>
      <c r="G7" s="61" t="s">
        <v>1221</v>
      </c>
      <c r="H7" s="61" t="s">
        <v>1222</v>
      </c>
      <c r="I7" s="64">
        <v>24500</v>
      </c>
      <c r="J7" s="65">
        <v>3900</v>
      </c>
      <c r="K7" s="65">
        <v>23600</v>
      </c>
      <c r="L7" s="65">
        <f t="shared" si="0"/>
        <v>27500</v>
      </c>
      <c r="M7" s="15"/>
      <c r="N7" s="68"/>
    </row>
    <row r="8" spans="1:14" ht="15" x14ac:dyDescent="0.2">
      <c r="A8" s="95">
        <v>44152</v>
      </c>
      <c r="B8" s="68">
        <v>1182029</v>
      </c>
      <c r="C8" s="61" t="s">
        <v>581</v>
      </c>
      <c r="D8" s="61">
        <v>122</v>
      </c>
      <c r="E8" s="62" t="s">
        <v>22</v>
      </c>
      <c r="F8" s="63" t="s">
        <v>64</v>
      </c>
      <c r="G8" s="61" t="s">
        <v>25</v>
      </c>
      <c r="H8" s="61" t="s">
        <v>1223</v>
      </c>
      <c r="I8" s="64">
        <v>40000</v>
      </c>
      <c r="J8" s="65">
        <v>5900</v>
      </c>
      <c r="K8" s="65">
        <v>32100</v>
      </c>
      <c r="L8" s="65">
        <f t="shared" si="0"/>
        <v>38000</v>
      </c>
      <c r="M8" s="15"/>
      <c r="N8" s="68"/>
    </row>
    <row r="9" spans="1:14" ht="15" x14ac:dyDescent="0.2">
      <c r="A9" s="97">
        <v>44176</v>
      </c>
      <c r="B9" s="68">
        <v>1193910</v>
      </c>
      <c r="C9" s="61" t="s">
        <v>1225</v>
      </c>
      <c r="D9" s="61">
        <v>125</v>
      </c>
      <c r="E9" s="62" t="s">
        <v>22</v>
      </c>
      <c r="F9" s="63" t="s">
        <v>23</v>
      </c>
      <c r="G9" s="61" t="s">
        <v>1227</v>
      </c>
      <c r="H9" s="61" t="s">
        <v>1228</v>
      </c>
      <c r="I9" s="64">
        <v>12425</v>
      </c>
      <c r="J9" s="65">
        <v>4700</v>
      </c>
      <c r="K9" s="65">
        <v>8700</v>
      </c>
      <c r="L9" s="65">
        <f t="shared" si="0"/>
        <v>13400</v>
      </c>
      <c r="M9" s="15"/>
      <c r="N9" s="68"/>
    </row>
    <row r="10" spans="1:14" ht="15" x14ac:dyDescent="0.2">
      <c r="A10" s="96"/>
      <c r="B10" s="49"/>
      <c r="C10" s="61" t="s">
        <v>1226</v>
      </c>
      <c r="D10" s="10"/>
      <c r="E10" s="11"/>
      <c r="F10" s="12"/>
      <c r="G10" s="10"/>
      <c r="H10" s="10"/>
      <c r="I10" s="13"/>
      <c r="J10" s="14"/>
      <c r="K10" s="14"/>
      <c r="L10" s="65"/>
      <c r="M10" s="15"/>
      <c r="N10" s="51"/>
    </row>
    <row r="11" spans="1:14" ht="15" x14ac:dyDescent="0.2">
      <c r="A11" s="96">
        <v>44179</v>
      </c>
      <c r="B11" s="49">
        <v>1194541</v>
      </c>
      <c r="C11" s="10" t="s">
        <v>212</v>
      </c>
      <c r="D11" s="10">
        <v>222</v>
      </c>
      <c r="E11" s="11" t="s">
        <v>22</v>
      </c>
      <c r="F11" s="12" t="s">
        <v>23</v>
      </c>
      <c r="G11" s="10" t="s">
        <v>323</v>
      </c>
      <c r="H11" s="10" t="s">
        <v>1229</v>
      </c>
      <c r="I11" s="13">
        <v>35000</v>
      </c>
      <c r="J11" s="14">
        <v>5600</v>
      </c>
      <c r="K11" s="14">
        <v>29800</v>
      </c>
      <c r="L11" s="14">
        <f t="shared" si="0"/>
        <v>35400</v>
      </c>
      <c r="M11" s="15">
        <f t="shared" si="1"/>
        <v>1.0114285714285713</v>
      </c>
      <c r="N11" s="51"/>
    </row>
    <row r="12" spans="1:14" ht="15" x14ac:dyDescent="0.2">
      <c r="A12" s="95">
        <v>44182</v>
      </c>
      <c r="B12" s="68">
        <v>1190725</v>
      </c>
      <c r="C12" s="61" t="s">
        <v>1230</v>
      </c>
      <c r="D12" s="61">
        <v>527</v>
      </c>
      <c r="E12" s="62" t="s">
        <v>22</v>
      </c>
      <c r="F12" s="63" t="s">
        <v>733</v>
      </c>
      <c r="G12" s="61" t="s">
        <v>1231</v>
      </c>
      <c r="H12" s="61" t="s">
        <v>1232</v>
      </c>
      <c r="I12" s="64">
        <v>17000</v>
      </c>
      <c r="J12" s="65">
        <v>1400</v>
      </c>
      <c r="K12" s="65">
        <v>900</v>
      </c>
      <c r="L12" s="65">
        <f t="shared" si="0"/>
        <v>2300</v>
      </c>
      <c r="M12" s="15"/>
      <c r="N12" s="68"/>
    </row>
    <row r="13" spans="1:14" ht="15" x14ac:dyDescent="0.2">
      <c r="A13" s="96">
        <v>44208</v>
      </c>
      <c r="B13" s="49"/>
      <c r="C13" s="10" t="s">
        <v>1084</v>
      </c>
      <c r="D13" s="10"/>
      <c r="E13" s="11" t="s">
        <v>22</v>
      </c>
      <c r="F13" s="12" t="s">
        <v>23</v>
      </c>
      <c r="G13" s="10" t="s">
        <v>1086</v>
      </c>
      <c r="H13" s="10" t="s">
        <v>819</v>
      </c>
      <c r="I13" s="13">
        <v>4250</v>
      </c>
      <c r="J13" s="14">
        <v>4000</v>
      </c>
      <c r="K13" s="65"/>
      <c r="L13" s="14">
        <f t="shared" si="0"/>
        <v>4000</v>
      </c>
      <c r="M13" s="15">
        <f t="shared" si="1"/>
        <v>0.94117647058823528</v>
      </c>
      <c r="N13" s="68"/>
    </row>
    <row r="14" spans="1:14" ht="15" x14ac:dyDescent="0.2">
      <c r="A14" s="95">
        <v>44223</v>
      </c>
      <c r="B14" s="68">
        <v>1209554</v>
      </c>
      <c r="C14" s="61" t="s">
        <v>1240</v>
      </c>
      <c r="D14" s="61"/>
      <c r="E14" s="62" t="s">
        <v>22</v>
      </c>
      <c r="F14" s="63" t="s">
        <v>23</v>
      </c>
      <c r="G14" s="61" t="s">
        <v>1238</v>
      </c>
      <c r="H14" s="61" t="s">
        <v>1239</v>
      </c>
      <c r="I14" s="64">
        <v>16000</v>
      </c>
      <c r="J14" s="65">
        <v>9800</v>
      </c>
      <c r="K14" s="65">
        <v>900</v>
      </c>
      <c r="L14" s="65">
        <f t="shared" si="0"/>
        <v>10700</v>
      </c>
      <c r="M14" s="15"/>
      <c r="N14" s="68"/>
    </row>
    <row r="15" spans="1:14" ht="15" x14ac:dyDescent="0.2">
      <c r="A15" s="95"/>
      <c r="B15" s="68"/>
      <c r="C15" s="61" t="s">
        <v>1241</v>
      </c>
      <c r="D15" s="61">
        <v>729</v>
      </c>
      <c r="E15" s="62"/>
      <c r="F15" s="63"/>
      <c r="G15" s="61"/>
      <c r="H15" s="61"/>
      <c r="I15" s="64"/>
      <c r="J15" s="65"/>
      <c r="K15" s="65"/>
      <c r="L15" s="65"/>
      <c r="M15" s="15"/>
      <c r="N15" s="68"/>
    </row>
    <row r="16" spans="1:14" ht="15" x14ac:dyDescent="0.2">
      <c r="A16" s="95">
        <v>44295</v>
      </c>
      <c r="B16" s="68">
        <v>1234695</v>
      </c>
      <c r="C16" s="61" t="s">
        <v>1259</v>
      </c>
      <c r="D16" s="61"/>
      <c r="E16" s="62" t="s">
        <v>22</v>
      </c>
      <c r="F16" s="63" t="s">
        <v>733</v>
      </c>
      <c r="G16" s="61" t="s">
        <v>1261</v>
      </c>
      <c r="H16" s="61" t="s">
        <v>1159</v>
      </c>
      <c r="I16" s="64">
        <v>3750</v>
      </c>
      <c r="J16" s="65">
        <v>1800</v>
      </c>
      <c r="K16" s="65"/>
      <c r="L16" s="120">
        <f t="shared" si="0"/>
        <v>1800</v>
      </c>
      <c r="M16" s="67"/>
      <c r="N16" s="49"/>
    </row>
    <row r="17" spans="1:14" ht="15" x14ac:dyDescent="0.2">
      <c r="A17" s="95"/>
      <c r="B17" s="68"/>
      <c r="C17" s="61" t="s">
        <v>1258</v>
      </c>
      <c r="D17" s="61"/>
      <c r="E17" s="62"/>
      <c r="F17" s="63"/>
      <c r="G17" s="61" t="s">
        <v>1260</v>
      </c>
      <c r="H17" s="61"/>
      <c r="I17" s="64"/>
      <c r="J17" s="65"/>
      <c r="K17" s="65"/>
      <c r="L17" s="65"/>
      <c r="M17" s="67"/>
      <c r="N17" s="49"/>
    </row>
    <row r="18" spans="1:14" ht="15" x14ac:dyDescent="0.2">
      <c r="A18" s="96">
        <v>44330</v>
      </c>
      <c r="B18" s="49">
        <v>1250194</v>
      </c>
      <c r="C18" s="10" t="s">
        <v>1266</v>
      </c>
      <c r="D18" s="10">
        <v>323</v>
      </c>
      <c r="E18" s="11" t="s">
        <v>22</v>
      </c>
      <c r="F18" s="12" t="s">
        <v>23</v>
      </c>
      <c r="G18" s="10" t="s">
        <v>1267</v>
      </c>
      <c r="H18" s="10" t="s">
        <v>1268</v>
      </c>
      <c r="I18" s="13">
        <v>28500</v>
      </c>
      <c r="J18" s="14">
        <v>2500</v>
      </c>
      <c r="K18" s="14">
        <v>25400</v>
      </c>
      <c r="L18" s="14">
        <v>27900</v>
      </c>
      <c r="M18" s="15">
        <v>0.98</v>
      </c>
      <c r="N18" s="49"/>
    </row>
    <row r="19" spans="1:14" ht="15" x14ac:dyDescent="0.2">
      <c r="A19" s="96">
        <v>44358</v>
      </c>
      <c r="B19" s="49">
        <v>1265787</v>
      </c>
      <c r="C19" s="10" t="s">
        <v>1053</v>
      </c>
      <c r="D19" s="10">
        <v>222</v>
      </c>
      <c r="E19" s="11" t="s">
        <v>22</v>
      </c>
      <c r="F19" s="12" t="s">
        <v>23</v>
      </c>
      <c r="G19" s="10" t="s">
        <v>1055</v>
      </c>
      <c r="H19" s="10" t="s">
        <v>1269</v>
      </c>
      <c r="I19" s="13">
        <v>59900</v>
      </c>
      <c r="J19" s="14">
        <v>5500</v>
      </c>
      <c r="K19" s="14">
        <v>45000</v>
      </c>
      <c r="L19" s="14">
        <v>50500</v>
      </c>
      <c r="M19" s="15">
        <v>0.84</v>
      </c>
      <c r="N19" s="49"/>
    </row>
    <row r="20" spans="1:14" ht="15" x14ac:dyDescent="0.2">
      <c r="A20" s="96">
        <v>44377</v>
      </c>
      <c r="B20" s="49">
        <v>1274983</v>
      </c>
      <c r="C20" s="10" t="s">
        <v>892</v>
      </c>
      <c r="D20" s="10">
        <v>215</v>
      </c>
      <c r="E20" s="11" t="s">
        <v>22</v>
      </c>
      <c r="F20" s="12" t="s">
        <v>23</v>
      </c>
      <c r="G20" s="10" t="s">
        <v>1395</v>
      </c>
      <c r="H20" s="10" t="s">
        <v>1396</v>
      </c>
      <c r="I20" s="13">
        <v>82650</v>
      </c>
      <c r="J20" s="14">
        <v>7600</v>
      </c>
      <c r="K20" s="14">
        <v>80600</v>
      </c>
      <c r="L20" s="14">
        <v>88200</v>
      </c>
      <c r="M20" s="15">
        <v>1.07</v>
      </c>
      <c r="N20" s="49"/>
    </row>
    <row r="21" spans="1:14" ht="15" x14ac:dyDescent="0.2">
      <c r="A21" s="96">
        <v>44441</v>
      </c>
      <c r="B21" s="49">
        <v>1309973</v>
      </c>
      <c r="C21" s="10" t="s">
        <v>1063</v>
      </c>
      <c r="D21" s="10">
        <v>328</v>
      </c>
      <c r="E21" s="11" t="s">
        <v>22</v>
      </c>
      <c r="F21" s="12" t="s">
        <v>23</v>
      </c>
      <c r="G21" s="10" t="s">
        <v>954</v>
      </c>
      <c r="H21" s="10" t="s">
        <v>1283</v>
      </c>
      <c r="I21" s="13">
        <v>62000</v>
      </c>
      <c r="J21" s="14">
        <v>8000</v>
      </c>
      <c r="K21" s="14">
        <v>37400</v>
      </c>
      <c r="L21" s="14">
        <v>45400</v>
      </c>
      <c r="M21" s="15">
        <v>0.73</v>
      </c>
      <c r="N21" s="49"/>
    </row>
    <row r="22" spans="1:14" ht="15" x14ac:dyDescent="0.2">
      <c r="A22" s="96">
        <v>44466</v>
      </c>
      <c r="B22" s="49">
        <v>1321746</v>
      </c>
      <c r="C22" s="10" t="s">
        <v>1288</v>
      </c>
      <c r="D22" s="10">
        <v>122</v>
      </c>
      <c r="E22" s="11" t="s">
        <v>22</v>
      </c>
      <c r="F22" s="12" t="s">
        <v>23</v>
      </c>
      <c r="G22" s="10" t="s">
        <v>1289</v>
      </c>
      <c r="H22" s="10" t="s">
        <v>1290</v>
      </c>
      <c r="I22" s="13">
        <v>134000</v>
      </c>
      <c r="J22" s="14">
        <v>10000</v>
      </c>
      <c r="K22" s="14">
        <v>114800</v>
      </c>
      <c r="L22" s="14">
        <v>124800</v>
      </c>
      <c r="M22" s="15">
        <v>0.93</v>
      </c>
      <c r="N22" s="49"/>
    </row>
    <row r="23" spans="1:14" ht="15" x14ac:dyDescent="0.2">
      <c r="A23" s="95">
        <v>44132</v>
      </c>
      <c r="B23" s="68">
        <v>1172570</v>
      </c>
      <c r="C23" s="61" t="s">
        <v>1214</v>
      </c>
      <c r="D23" s="61"/>
      <c r="E23" s="62" t="s">
        <v>22</v>
      </c>
      <c r="F23" s="63" t="s">
        <v>23</v>
      </c>
      <c r="G23" s="61" t="s">
        <v>1298</v>
      </c>
      <c r="H23" s="61" t="s">
        <v>1216</v>
      </c>
      <c r="I23" s="64">
        <v>25000</v>
      </c>
      <c r="J23" s="65">
        <v>5900</v>
      </c>
      <c r="K23" s="65">
        <v>22500</v>
      </c>
      <c r="L23" s="65">
        <v>28400</v>
      </c>
      <c r="M23" s="67">
        <v>1.1399999999999999</v>
      </c>
      <c r="N23" s="49"/>
    </row>
    <row r="24" spans="1:14" ht="15" x14ac:dyDescent="0.2">
      <c r="A24" s="96"/>
      <c r="B24" s="49"/>
      <c r="C24" s="10"/>
      <c r="D24" s="10"/>
      <c r="E24" s="11"/>
      <c r="F24" s="12"/>
      <c r="G24" s="10"/>
      <c r="H24" s="10"/>
      <c r="I24" s="13"/>
      <c r="J24" s="14"/>
      <c r="K24" s="14"/>
      <c r="L24" s="65"/>
      <c r="M24" s="15"/>
      <c r="N24" s="49"/>
    </row>
    <row r="25" spans="1:14" ht="15.75" x14ac:dyDescent="0.25">
      <c r="A25" s="196" t="s">
        <v>61</v>
      </c>
      <c r="B25" s="197"/>
      <c r="C25" s="10"/>
      <c r="D25" s="10"/>
      <c r="E25" s="11"/>
      <c r="F25" s="12"/>
      <c r="G25" s="10"/>
      <c r="H25" s="10"/>
      <c r="I25" s="13"/>
      <c r="J25" s="14"/>
      <c r="K25" s="14"/>
      <c r="L25" s="65"/>
      <c r="M25" s="15"/>
      <c r="N25" s="50"/>
    </row>
    <row r="26" spans="1:14" ht="15" x14ac:dyDescent="0.2">
      <c r="A26" s="96">
        <v>44132</v>
      </c>
      <c r="B26" s="49">
        <v>1172586</v>
      </c>
      <c r="C26" s="118" t="s">
        <v>1251</v>
      </c>
      <c r="D26" s="10">
        <v>720</v>
      </c>
      <c r="E26" s="10" t="s">
        <v>22</v>
      </c>
      <c r="F26" s="12" t="s">
        <v>23</v>
      </c>
      <c r="G26" s="10" t="s">
        <v>1205</v>
      </c>
      <c r="H26" s="10" t="s">
        <v>1206</v>
      </c>
      <c r="I26" s="13">
        <v>45000</v>
      </c>
      <c r="J26" s="14">
        <v>5000</v>
      </c>
      <c r="K26" s="14">
        <v>42300</v>
      </c>
      <c r="L26" s="14">
        <f t="shared" ref="L26:L42" si="2">SUM(K26+J26)</f>
        <v>47300</v>
      </c>
      <c r="M26" s="15">
        <f t="shared" ref="M26:M33" si="3">SUM(L26/I26)</f>
        <v>1.0511111111111111</v>
      </c>
      <c r="N26" s="50"/>
    </row>
    <row r="27" spans="1:14" ht="15" x14ac:dyDescent="0.2">
      <c r="A27" s="96">
        <v>44186</v>
      </c>
      <c r="B27" s="49">
        <v>1195907</v>
      </c>
      <c r="C27" s="10" t="s">
        <v>1233</v>
      </c>
      <c r="D27" s="10">
        <v>104</v>
      </c>
      <c r="E27" s="11" t="s">
        <v>22</v>
      </c>
      <c r="F27" s="12" t="s">
        <v>23</v>
      </c>
      <c r="G27" s="10" t="s">
        <v>1234</v>
      </c>
      <c r="H27" s="10" t="s">
        <v>522</v>
      </c>
      <c r="I27" s="13">
        <v>300000</v>
      </c>
      <c r="J27" s="14">
        <v>39900</v>
      </c>
      <c r="K27" s="14">
        <v>249000</v>
      </c>
      <c r="L27" s="14">
        <f t="shared" si="2"/>
        <v>288900</v>
      </c>
      <c r="M27" s="15">
        <f t="shared" si="3"/>
        <v>0.96299999999999997</v>
      </c>
      <c r="N27" s="50"/>
    </row>
    <row r="28" spans="1:14" ht="15" x14ac:dyDescent="0.2">
      <c r="A28" s="95">
        <v>44217</v>
      </c>
      <c r="B28" s="68">
        <v>1209956</v>
      </c>
      <c r="C28" s="61" t="s">
        <v>371</v>
      </c>
      <c r="D28" s="61">
        <v>917</v>
      </c>
      <c r="E28" s="110" t="s">
        <v>22</v>
      </c>
      <c r="F28" s="63" t="s">
        <v>23</v>
      </c>
      <c r="G28" s="61" t="s">
        <v>916</v>
      </c>
      <c r="H28" s="61" t="s">
        <v>1236</v>
      </c>
      <c r="I28" s="64">
        <v>7500</v>
      </c>
      <c r="J28" s="65">
        <v>7800</v>
      </c>
      <c r="K28" s="65">
        <v>1000</v>
      </c>
      <c r="L28" s="65">
        <f t="shared" si="2"/>
        <v>8800</v>
      </c>
      <c r="M28" s="67">
        <f t="shared" si="3"/>
        <v>1.1733333333333333</v>
      </c>
      <c r="N28" s="51"/>
    </row>
    <row r="29" spans="1:14" ht="15" x14ac:dyDescent="0.2">
      <c r="A29" s="96">
        <v>44228</v>
      </c>
      <c r="B29" s="49">
        <v>1210661</v>
      </c>
      <c r="C29" s="10" t="s">
        <v>290</v>
      </c>
      <c r="D29" s="10">
        <v>414</v>
      </c>
      <c r="E29" s="11" t="s">
        <v>22</v>
      </c>
      <c r="F29" s="12" t="s">
        <v>23</v>
      </c>
      <c r="G29" s="10" t="s">
        <v>1057</v>
      </c>
      <c r="H29" s="10" t="s">
        <v>1237</v>
      </c>
      <c r="I29" s="13">
        <v>48500</v>
      </c>
      <c r="J29" s="14">
        <v>3900</v>
      </c>
      <c r="K29" s="14">
        <v>47300</v>
      </c>
      <c r="L29" s="14">
        <f t="shared" si="2"/>
        <v>51200</v>
      </c>
      <c r="M29" s="15">
        <f t="shared" si="3"/>
        <v>1.0556701030927835</v>
      </c>
      <c r="N29" s="49"/>
    </row>
    <row r="30" spans="1:14" ht="15" x14ac:dyDescent="0.2">
      <c r="A30" s="95">
        <v>44237</v>
      </c>
      <c r="B30" s="68">
        <v>1213826</v>
      </c>
      <c r="C30" s="61" t="s">
        <v>1242</v>
      </c>
      <c r="D30" s="61">
        <v>916</v>
      </c>
      <c r="E30" s="62"/>
      <c r="F30" s="63" t="s">
        <v>23</v>
      </c>
      <c r="G30" s="61" t="s">
        <v>1244</v>
      </c>
      <c r="H30" s="61" t="s">
        <v>1246</v>
      </c>
      <c r="I30" s="64">
        <v>155000</v>
      </c>
      <c r="J30" s="65">
        <v>7500</v>
      </c>
      <c r="K30" s="65">
        <v>133800</v>
      </c>
      <c r="L30" s="65">
        <f t="shared" si="2"/>
        <v>141300</v>
      </c>
      <c r="M30" s="67">
        <f t="shared" si="3"/>
        <v>0.91161290322580646</v>
      </c>
      <c r="N30" s="68"/>
    </row>
    <row r="31" spans="1:14" ht="15" x14ac:dyDescent="0.2">
      <c r="A31" s="95">
        <v>44237</v>
      </c>
      <c r="B31" s="68">
        <v>1213830</v>
      </c>
      <c r="C31" s="61" t="s">
        <v>1243</v>
      </c>
      <c r="D31" s="61"/>
      <c r="E31" s="62"/>
      <c r="F31" s="63" t="s">
        <v>23</v>
      </c>
      <c r="G31" s="61" t="s">
        <v>1245</v>
      </c>
      <c r="H31" s="61" t="s">
        <v>1246</v>
      </c>
      <c r="I31" s="64">
        <v>40000</v>
      </c>
      <c r="J31" s="65">
        <v>7300</v>
      </c>
      <c r="K31" s="65">
        <v>35500</v>
      </c>
      <c r="L31" s="65">
        <f t="shared" si="2"/>
        <v>42800</v>
      </c>
      <c r="M31" s="67">
        <f t="shared" si="3"/>
        <v>1.07</v>
      </c>
      <c r="N31" s="68"/>
    </row>
    <row r="32" spans="1:14" ht="15" x14ac:dyDescent="0.2">
      <c r="A32" s="95">
        <v>44244</v>
      </c>
      <c r="B32" s="68">
        <v>1212977</v>
      </c>
      <c r="C32" s="61" t="s">
        <v>1247</v>
      </c>
      <c r="D32" s="61">
        <v>817</v>
      </c>
      <c r="E32" s="62" t="s">
        <v>22</v>
      </c>
      <c r="F32" s="63" t="s">
        <v>23</v>
      </c>
      <c r="G32" s="61" t="s">
        <v>1248</v>
      </c>
      <c r="H32" s="61" t="s">
        <v>1092</v>
      </c>
      <c r="I32" s="64">
        <v>43360</v>
      </c>
      <c r="J32" s="65">
        <v>6000</v>
      </c>
      <c r="K32" s="65">
        <v>45000</v>
      </c>
      <c r="L32" s="65">
        <f t="shared" si="2"/>
        <v>51000</v>
      </c>
      <c r="M32" s="67">
        <f t="shared" si="3"/>
        <v>1.1761992619926198</v>
      </c>
      <c r="N32" s="68"/>
    </row>
    <row r="33" spans="1:23" ht="15" x14ac:dyDescent="0.2">
      <c r="A33" s="95">
        <v>44272</v>
      </c>
      <c r="B33" s="68">
        <v>1226347</v>
      </c>
      <c r="C33" s="61" t="s">
        <v>927</v>
      </c>
      <c r="D33" s="61">
        <v>408</v>
      </c>
      <c r="E33" s="62" t="s">
        <v>22</v>
      </c>
      <c r="F33" s="63" t="s">
        <v>23</v>
      </c>
      <c r="G33" s="61" t="s">
        <v>1246</v>
      </c>
      <c r="H33" s="61" t="s">
        <v>1254</v>
      </c>
      <c r="I33" s="64">
        <v>115000</v>
      </c>
      <c r="J33" s="65">
        <v>5700</v>
      </c>
      <c r="K33" s="65">
        <v>79500</v>
      </c>
      <c r="L33" s="65">
        <f t="shared" si="2"/>
        <v>85200</v>
      </c>
      <c r="M33" s="67">
        <f t="shared" si="3"/>
        <v>0.74086956521739133</v>
      </c>
      <c r="N33" s="50"/>
    </row>
    <row r="34" spans="1:23" ht="15" x14ac:dyDescent="0.2">
      <c r="A34" s="95">
        <v>44264</v>
      </c>
      <c r="B34" s="68">
        <v>1235700</v>
      </c>
      <c r="C34" s="61" t="s">
        <v>188</v>
      </c>
      <c r="D34" s="61"/>
      <c r="E34" s="62" t="s">
        <v>22</v>
      </c>
      <c r="F34" s="63" t="s">
        <v>23</v>
      </c>
      <c r="G34" s="61" t="s">
        <v>325</v>
      </c>
      <c r="H34" s="61" t="s">
        <v>1234</v>
      </c>
      <c r="I34" s="64">
        <v>18500</v>
      </c>
      <c r="J34" s="65">
        <v>7700</v>
      </c>
      <c r="K34" s="65">
        <v>8800</v>
      </c>
      <c r="L34" s="65">
        <f t="shared" si="2"/>
        <v>16500</v>
      </c>
      <c r="M34" s="67">
        <f t="shared" ref="M34:M42" si="4">SUM(L34/I34)</f>
        <v>0.89189189189189189</v>
      </c>
      <c r="N34" s="70"/>
      <c r="O34" s="27"/>
      <c r="P34" s="28"/>
      <c r="Q34" s="29"/>
      <c r="R34" s="29"/>
      <c r="S34" s="30"/>
      <c r="T34" s="30"/>
      <c r="U34" s="30"/>
      <c r="V34" s="30"/>
      <c r="W34" s="29"/>
    </row>
    <row r="35" spans="1:23" ht="15" x14ac:dyDescent="0.2">
      <c r="A35" s="96">
        <v>44320</v>
      </c>
      <c r="B35" s="49">
        <v>1243178</v>
      </c>
      <c r="C35" s="10" t="s">
        <v>662</v>
      </c>
      <c r="D35" s="10">
        <v>814</v>
      </c>
      <c r="E35" s="11" t="s">
        <v>22</v>
      </c>
      <c r="F35" s="12" t="s">
        <v>64</v>
      </c>
      <c r="G35" s="10" t="s">
        <v>664</v>
      </c>
      <c r="H35" s="10" t="s">
        <v>1262</v>
      </c>
      <c r="I35" s="13">
        <v>37500</v>
      </c>
      <c r="J35" s="14">
        <v>7300</v>
      </c>
      <c r="K35" s="14">
        <v>32100</v>
      </c>
      <c r="L35" s="14">
        <f t="shared" si="2"/>
        <v>39400</v>
      </c>
      <c r="M35" s="15">
        <f t="shared" si="4"/>
        <v>1.0506666666666666</v>
      </c>
      <c r="N35" s="50"/>
      <c r="O35" s="27"/>
      <c r="P35" s="28"/>
      <c r="Q35" s="29"/>
      <c r="R35" s="29"/>
      <c r="S35" s="30"/>
      <c r="T35" s="30"/>
      <c r="U35" s="30"/>
      <c r="V35" s="30"/>
      <c r="W35" s="29"/>
    </row>
    <row r="36" spans="1:23" ht="15" x14ac:dyDescent="0.2">
      <c r="A36" s="95">
        <v>44365</v>
      </c>
      <c r="B36" s="105">
        <v>1269951</v>
      </c>
      <c r="C36" s="61" t="s">
        <v>1270</v>
      </c>
      <c r="D36" s="61">
        <v>518</v>
      </c>
      <c r="E36" s="62" t="s">
        <v>22</v>
      </c>
      <c r="F36" s="63" t="s">
        <v>23</v>
      </c>
      <c r="G36" s="61" t="s">
        <v>1271</v>
      </c>
      <c r="H36" s="61" t="s">
        <v>1272</v>
      </c>
      <c r="I36" s="64">
        <v>75000</v>
      </c>
      <c r="J36" s="65">
        <v>6400</v>
      </c>
      <c r="K36" s="65">
        <v>39500</v>
      </c>
      <c r="L36" s="65">
        <f t="shared" si="2"/>
        <v>45900</v>
      </c>
      <c r="M36" s="67">
        <f t="shared" si="4"/>
        <v>0.61199999999999999</v>
      </c>
      <c r="N36" s="50"/>
    </row>
    <row r="37" spans="1:23" ht="15" x14ac:dyDescent="0.2">
      <c r="A37" s="96">
        <v>44368</v>
      </c>
      <c r="B37" s="100">
        <v>1270783</v>
      </c>
      <c r="C37" s="10" t="s">
        <v>850</v>
      </c>
      <c r="D37" s="10">
        <v>211</v>
      </c>
      <c r="E37" s="11" t="s">
        <v>22</v>
      </c>
      <c r="F37" s="12" t="s">
        <v>23</v>
      </c>
      <c r="G37" s="10" t="s">
        <v>852</v>
      </c>
      <c r="H37" s="10" t="s">
        <v>1273</v>
      </c>
      <c r="I37" s="13">
        <v>103500</v>
      </c>
      <c r="J37" s="14">
        <v>10000</v>
      </c>
      <c r="K37" s="14">
        <v>80100</v>
      </c>
      <c r="L37" s="14">
        <f t="shared" si="2"/>
        <v>90100</v>
      </c>
      <c r="M37" s="15">
        <f t="shared" si="4"/>
        <v>0.87053140096618353</v>
      </c>
      <c r="N37" s="50"/>
    </row>
    <row r="38" spans="1:23" s="71" customFormat="1" ht="15" x14ac:dyDescent="0.2">
      <c r="A38" s="95">
        <v>44376</v>
      </c>
      <c r="B38" s="105">
        <v>1275222</v>
      </c>
      <c r="C38" s="61" t="s">
        <v>871</v>
      </c>
      <c r="D38" s="61">
        <v>913</v>
      </c>
      <c r="E38" s="62" t="s">
        <v>22</v>
      </c>
      <c r="F38" s="63" t="s">
        <v>733</v>
      </c>
      <c r="G38" s="61" t="s">
        <v>1092</v>
      </c>
      <c r="H38" s="61" t="s">
        <v>1274</v>
      </c>
      <c r="I38" s="64">
        <v>11000</v>
      </c>
      <c r="J38" s="65">
        <v>7000</v>
      </c>
      <c r="K38" s="65">
        <v>0</v>
      </c>
      <c r="L38" s="65">
        <f t="shared" si="2"/>
        <v>7000</v>
      </c>
      <c r="M38" s="67">
        <f t="shared" si="4"/>
        <v>0.63636363636363635</v>
      </c>
      <c r="N38" s="70"/>
    </row>
    <row r="39" spans="1:23" ht="15" x14ac:dyDescent="0.2">
      <c r="A39" s="95">
        <v>44376</v>
      </c>
      <c r="B39" s="105">
        <v>1275212</v>
      </c>
      <c r="C39" s="61" t="s">
        <v>370</v>
      </c>
      <c r="D39" s="61">
        <v>811</v>
      </c>
      <c r="E39" s="62" t="s">
        <v>22</v>
      </c>
      <c r="F39" s="63" t="s">
        <v>733</v>
      </c>
      <c r="G39" s="61" t="s">
        <v>1092</v>
      </c>
      <c r="H39" s="61" t="s">
        <v>1274</v>
      </c>
      <c r="I39" s="64">
        <v>7000</v>
      </c>
      <c r="J39" s="65">
        <v>7300</v>
      </c>
      <c r="K39" s="65">
        <v>0</v>
      </c>
      <c r="L39" s="65">
        <f t="shared" si="2"/>
        <v>7300</v>
      </c>
      <c r="M39" s="67">
        <f t="shared" si="4"/>
        <v>1.0428571428571429</v>
      </c>
      <c r="N39" s="70"/>
    </row>
    <row r="40" spans="1:23" ht="15" x14ac:dyDescent="0.2">
      <c r="A40" s="95">
        <v>44404</v>
      </c>
      <c r="B40" s="105">
        <v>1289216</v>
      </c>
      <c r="C40" s="61" t="s">
        <v>1278</v>
      </c>
      <c r="D40" s="61">
        <v>721</v>
      </c>
      <c r="E40" s="62" t="s">
        <v>22</v>
      </c>
      <c r="F40" s="63" t="s">
        <v>733</v>
      </c>
      <c r="G40" s="61" t="s">
        <v>1279</v>
      </c>
      <c r="H40" s="61" t="s">
        <v>1056</v>
      </c>
      <c r="I40" s="64">
        <v>40000</v>
      </c>
      <c r="J40" s="65">
        <v>7300</v>
      </c>
      <c r="K40" s="65">
        <v>41700</v>
      </c>
      <c r="L40" s="65">
        <f t="shared" si="2"/>
        <v>49000</v>
      </c>
      <c r="M40" s="67">
        <f t="shared" si="4"/>
        <v>1.2250000000000001</v>
      </c>
      <c r="N40" s="50"/>
    </row>
    <row r="41" spans="1:23" ht="15" x14ac:dyDescent="0.2">
      <c r="A41" s="96">
        <v>44459</v>
      </c>
      <c r="B41" s="100">
        <v>1316846</v>
      </c>
      <c r="C41" s="10" t="s">
        <v>278</v>
      </c>
      <c r="D41" s="10">
        <v>512</v>
      </c>
      <c r="E41" s="11" t="s">
        <v>22</v>
      </c>
      <c r="F41" s="12" t="s">
        <v>433</v>
      </c>
      <c r="G41" s="10" t="s">
        <v>280</v>
      </c>
      <c r="H41" s="10" t="s">
        <v>1284</v>
      </c>
      <c r="I41" s="13">
        <v>77500</v>
      </c>
      <c r="J41" s="14">
        <v>5000</v>
      </c>
      <c r="K41" s="14">
        <v>65800</v>
      </c>
      <c r="L41" s="14">
        <f t="shared" si="2"/>
        <v>70800</v>
      </c>
      <c r="M41" s="15">
        <f t="shared" si="4"/>
        <v>0.91354838709677422</v>
      </c>
      <c r="N41" s="50"/>
    </row>
    <row r="42" spans="1:23" ht="15" x14ac:dyDescent="0.2">
      <c r="A42" s="96">
        <v>44460</v>
      </c>
      <c r="B42" s="100">
        <v>1319561</v>
      </c>
      <c r="C42" s="10" t="s">
        <v>1285</v>
      </c>
      <c r="D42" s="10">
        <v>813</v>
      </c>
      <c r="E42" s="11" t="s">
        <v>22</v>
      </c>
      <c r="F42" s="12" t="s">
        <v>23</v>
      </c>
      <c r="G42" s="10" t="s">
        <v>1286</v>
      </c>
      <c r="H42" s="10" t="s">
        <v>1287</v>
      </c>
      <c r="I42" s="13">
        <v>26000</v>
      </c>
      <c r="J42" s="14">
        <v>5000</v>
      </c>
      <c r="K42" s="14">
        <v>19700</v>
      </c>
      <c r="L42" s="14">
        <f t="shared" si="2"/>
        <v>24700</v>
      </c>
      <c r="M42" s="15">
        <f t="shared" si="4"/>
        <v>0.95</v>
      </c>
      <c r="N42" s="50"/>
    </row>
    <row r="43" spans="1:23" ht="15" x14ac:dyDescent="0.2">
      <c r="A43" s="96"/>
      <c r="B43" s="100"/>
      <c r="C43" s="10"/>
      <c r="D43" s="10"/>
      <c r="E43" s="11"/>
      <c r="F43" s="12"/>
      <c r="G43" s="10"/>
      <c r="H43" s="10"/>
      <c r="I43" s="13"/>
      <c r="J43" s="14"/>
      <c r="K43" s="14"/>
      <c r="L43" s="14"/>
      <c r="M43" s="15"/>
      <c r="N43" s="50"/>
    </row>
    <row r="44" spans="1:23" ht="15" x14ac:dyDescent="0.2">
      <c r="A44" s="96"/>
      <c r="B44" s="100"/>
      <c r="C44" s="10"/>
      <c r="D44" s="10"/>
      <c r="E44" s="11"/>
      <c r="F44" s="12"/>
      <c r="G44" s="10"/>
      <c r="H44" s="10"/>
      <c r="I44" s="13"/>
      <c r="J44" s="14"/>
      <c r="K44" s="14"/>
      <c r="L44" s="14"/>
      <c r="M44" s="15"/>
      <c r="N44" s="50"/>
    </row>
    <row r="45" spans="1:23" ht="15" x14ac:dyDescent="0.2">
      <c r="A45" s="96"/>
      <c r="B45" s="100"/>
      <c r="C45" s="10"/>
      <c r="D45" s="10"/>
      <c r="E45" s="11"/>
      <c r="F45" s="12"/>
      <c r="G45" s="10"/>
      <c r="H45" s="10"/>
      <c r="I45" s="13"/>
      <c r="J45" s="14"/>
      <c r="K45" s="14"/>
      <c r="L45" s="14"/>
      <c r="M45" s="15"/>
      <c r="N45" s="50"/>
    </row>
    <row r="46" spans="1:23" ht="15.75" x14ac:dyDescent="0.25">
      <c r="A46" s="198" t="s">
        <v>20</v>
      </c>
      <c r="B46" s="199"/>
      <c r="C46" s="10"/>
      <c r="D46" s="10"/>
      <c r="E46" s="11"/>
      <c r="F46" s="12"/>
      <c r="G46" s="10"/>
      <c r="H46" s="10"/>
      <c r="I46" s="13"/>
      <c r="J46" s="14"/>
      <c r="K46" s="14"/>
      <c r="L46" s="14"/>
      <c r="M46" s="15"/>
      <c r="N46" s="16"/>
    </row>
    <row r="47" spans="1:23" ht="15" x14ac:dyDescent="0.2">
      <c r="A47" s="95">
        <v>44143</v>
      </c>
      <c r="B47" s="68">
        <v>1154315</v>
      </c>
      <c r="C47" s="61" t="s">
        <v>1217</v>
      </c>
      <c r="D47" s="61">
        <v>217</v>
      </c>
      <c r="E47" s="62" t="s">
        <v>22</v>
      </c>
      <c r="F47" s="63" t="s">
        <v>533</v>
      </c>
      <c r="G47" s="61" t="s">
        <v>1218</v>
      </c>
      <c r="H47" s="61" t="s">
        <v>1219</v>
      </c>
      <c r="I47" s="64">
        <v>6000</v>
      </c>
      <c r="J47" s="65">
        <v>3800</v>
      </c>
      <c r="K47" s="65">
        <v>9200</v>
      </c>
      <c r="L47" s="65">
        <v>13000</v>
      </c>
      <c r="M47" s="67"/>
      <c r="N47" s="68" t="s">
        <v>630</v>
      </c>
    </row>
    <row r="48" spans="1:23" ht="15" x14ac:dyDescent="0.2">
      <c r="A48" s="96">
        <v>44167</v>
      </c>
      <c r="B48" s="49">
        <v>1189715</v>
      </c>
      <c r="C48" s="10" t="s">
        <v>965</v>
      </c>
      <c r="D48" s="10">
        <v>513</v>
      </c>
      <c r="E48" s="11" t="s">
        <v>22</v>
      </c>
      <c r="F48" s="12" t="s">
        <v>23</v>
      </c>
      <c r="G48" s="10" t="s">
        <v>966</v>
      </c>
      <c r="H48" s="10" t="s">
        <v>1224</v>
      </c>
      <c r="I48" s="13">
        <v>28000</v>
      </c>
      <c r="J48" s="14">
        <v>4100</v>
      </c>
      <c r="K48" s="14">
        <v>21600</v>
      </c>
      <c r="L48" s="14">
        <f t="shared" ref="L48:L50" si="5">SUM(K48+J48)</f>
        <v>25700</v>
      </c>
      <c r="M48" s="15">
        <v>0.92</v>
      </c>
      <c r="N48" s="49" t="s">
        <v>359</v>
      </c>
    </row>
    <row r="49" spans="1:14" ht="15" x14ac:dyDescent="0.2">
      <c r="A49" s="96">
        <v>44158</v>
      </c>
      <c r="B49" s="49">
        <v>1178431</v>
      </c>
      <c r="C49" s="10" t="s">
        <v>513</v>
      </c>
      <c r="D49" s="10">
        <v>210</v>
      </c>
      <c r="E49" s="11" t="s">
        <v>801</v>
      </c>
      <c r="F49" s="12" t="s">
        <v>23</v>
      </c>
      <c r="G49" s="10" t="s">
        <v>782</v>
      </c>
      <c r="H49" s="10" t="s">
        <v>1235</v>
      </c>
      <c r="I49" s="13">
        <v>171000</v>
      </c>
      <c r="J49" s="14">
        <v>15400</v>
      </c>
      <c r="K49" s="14">
        <v>91900</v>
      </c>
      <c r="L49" s="14">
        <f t="shared" si="5"/>
        <v>107300</v>
      </c>
      <c r="M49" s="15">
        <v>0.63</v>
      </c>
      <c r="N49" s="49" t="s">
        <v>797</v>
      </c>
    </row>
    <row r="50" spans="1:14" ht="15" x14ac:dyDescent="0.2">
      <c r="A50" s="96">
        <v>44265</v>
      </c>
      <c r="B50" s="49">
        <v>1224036</v>
      </c>
      <c r="C50" s="10" t="s">
        <v>520</v>
      </c>
      <c r="D50" s="10">
        <v>606</v>
      </c>
      <c r="E50" s="11" t="s">
        <v>22</v>
      </c>
      <c r="F50" s="12" t="s">
        <v>23</v>
      </c>
      <c r="G50" s="10" t="s">
        <v>522</v>
      </c>
      <c r="H50" s="10" t="s">
        <v>1250</v>
      </c>
      <c r="I50" s="13">
        <v>77000</v>
      </c>
      <c r="J50" s="14">
        <v>4800</v>
      </c>
      <c r="K50" s="14">
        <v>66900</v>
      </c>
      <c r="L50" s="14">
        <f t="shared" si="5"/>
        <v>71700</v>
      </c>
      <c r="M50" s="15">
        <v>0.93</v>
      </c>
      <c r="N50" s="49" t="s">
        <v>287</v>
      </c>
    </row>
    <row r="51" spans="1:14" ht="15" x14ac:dyDescent="0.2">
      <c r="A51" s="95">
        <v>44284</v>
      </c>
      <c r="B51" s="68">
        <v>1219533</v>
      </c>
      <c r="C51" s="61" t="s">
        <v>402</v>
      </c>
      <c r="D51" s="61">
        <v>407</v>
      </c>
      <c r="E51" s="62" t="s">
        <v>22</v>
      </c>
      <c r="F51" s="63" t="s">
        <v>23</v>
      </c>
      <c r="G51" s="61" t="s">
        <v>404</v>
      </c>
      <c r="H51" s="61" t="s">
        <v>1255</v>
      </c>
      <c r="I51" s="64">
        <v>24000</v>
      </c>
      <c r="J51" s="65">
        <v>4500</v>
      </c>
      <c r="K51" s="65">
        <v>14800</v>
      </c>
      <c r="L51" s="65">
        <f>SUM(K51+J51)</f>
        <v>19300</v>
      </c>
      <c r="M51" s="67">
        <f>SUM(L51/I51)</f>
        <v>0.8041666666666667</v>
      </c>
      <c r="N51" s="70" t="s">
        <v>361</v>
      </c>
    </row>
    <row r="52" spans="1:14" ht="15" x14ac:dyDescent="0.2">
      <c r="A52" s="96">
        <v>44379</v>
      </c>
      <c r="B52" s="49">
        <v>1278815</v>
      </c>
      <c r="C52" s="10" t="s">
        <v>1020</v>
      </c>
      <c r="D52" s="10">
        <v>518</v>
      </c>
      <c r="E52" s="11" t="s">
        <v>22</v>
      </c>
      <c r="F52" s="12" t="s">
        <v>23</v>
      </c>
      <c r="G52" s="10" t="s">
        <v>1176</v>
      </c>
      <c r="H52" s="10" t="s">
        <v>88</v>
      </c>
      <c r="I52" s="13">
        <v>41500</v>
      </c>
      <c r="J52" s="14">
        <v>3200</v>
      </c>
      <c r="K52" s="14">
        <v>41600</v>
      </c>
      <c r="L52" s="14">
        <f>SUM(K52+J52)</f>
        <v>44800</v>
      </c>
      <c r="M52" s="15">
        <v>1.08</v>
      </c>
      <c r="N52" s="50" t="s">
        <v>779</v>
      </c>
    </row>
    <row r="53" spans="1:14" ht="15" x14ac:dyDescent="0.2">
      <c r="A53" s="96">
        <v>44406</v>
      </c>
      <c r="B53" s="49">
        <v>1291281</v>
      </c>
      <c r="C53" s="10" t="s">
        <v>274</v>
      </c>
      <c r="D53" s="10">
        <v>313</v>
      </c>
      <c r="E53" s="11" t="s">
        <v>22</v>
      </c>
      <c r="F53" s="12" t="s">
        <v>23</v>
      </c>
      <c r="G53" s="10" t="s">
        <v>1280</v>
      </c>
      <c r="H53" s="10" t="s">
        <v>1281</v>
      </c>
      <c r="I53" s="13">
        <v>52500</v>
      </c>
      <c r="J53" s="14">
        <v>4000</v>
      </c>
      <c r="K53" s="14">
        <v>40600</v>
      </c>
      <c r="L53" s="14">
        <v>44600</v>
      </c>
      <c r="M53" s="15">
        <v>0.85</v>
      </c>
      <c r="N53" s="50" t="s">
        <v>394</v>
      </c>
    </row>
    <row r="54" spans="1:14" ht="15" x14ac:dyDescent="0.2">
      <c r="A54" s="95"/>
      <c r="B54" s="68"/>
      <c r="C54" s="61"/>
      <c r="D54" s="61"/>
      <c r="E54" s="62"/>
      <c r="F54" s="63"/>
      <c r="G54" s="61"/>
      <c r="H54" s="61"/>
      <c r="I54" s="64"/>
      <c r="J54" s="65"/>
      <c r="K54" s="65"/>
      <c r="L54" s="65"/>
      <c r="M54" s="67"/>
      <c r="N54" s="70"/>
    </row>
    <row r="55" spans="1:14" ht="15" x14ac:dyDescent="0.2">
      <c r="A55" s="95"/>
      <c r="B55" s="68"/>
      <c r="C55" s="61"/>
      <c r="D55" s="61"/>
      <c r="E55" s="62"/>
      <c r="F55" s="63"/>
      <c r="G55" s="61"/>
      <c r="H55" s="61"/>
      <c r="I55" s="64"/>
      <c r="J55" s="65"/>
      <c r="K55" s="65"/>
      <c r="L55" s="65"/>
      <c r="M55" s="67"/>
      <c r="N55" s="70"/>
    </row>
    <row r="56" spans="1:14" ht="15" x14ac:dyDescent="0.2">
      <c r="A56" s="95"/>
      <c r="B56" s="105"/>
      <c r="C56" s="61"/>
      <c r="D56" s="61"/>
      <c r="E56" s="62"/>
      <c r="F56" s="63"/>
      <c r="G56" s="61"/>
      <c r="H56" s="61"/>
      <c r="I56" s="64"/>
      <c r="J56" s="65"/>
      <c r="K56" s="65"/>
      <c r="L56" s="65"/>
      <c r="M56" s="67"/>
      <c r="N56" s="70"/>
    </row>
    <row r="57" spans="1:14" ht="15" x14ac:dyDescent="0.2">
      <c r="A57" s="95"/>
      <c r="B57" s="68"/>
      <c r="C57" s="61"/>
      <c r="D57" s="61"/>
      <c r="E57" s="62"/>
      <c r="F57" s="63"/>
      <c r="G57" s="61"/>
      <c r="H57" s="61"/>
      <c r="I57" s="64"/>
      <c r="J57" s="65"/>
      <c r="K57" s="65"/>
      <c r="L57" s="65"/>
      <c r="M57" s="67"/>
      <c r="N57" s="70"/>
    </row>
    <row r="58" spans="1:14" ht="15" x14ac:dyDescent="0.2">
      <c r="A58" s="96"/>
      <c r="B58" s="49"/>
      <c r="C58" s="10"/>
      <c r="D58" s="10"/>
      <c r="E58" s="11"/>
      <c r="F58" s="12"/>
      <c r="G58" s="10"/>
      <c r="H58" s="10"/>
      <c r="I58" s="13"/>
      <c r="J58" s="14"/>
      <c r="K58" s="14"/>
      <c r="L58" s="14"/>
      <c r="M58" s="15"/>
      <c r="N58" s="50"/>
    </row>
    <row r="59" spans="1:14" ht="15.75" x14ac:dyDescent="0.25">
      <c r="A59" s="196" t="s">
        <v>52</v>
      </c>
      <c r="B59" s="216"/>
      <c r="C59" s="10"/>
      <c r="D59" s="10"/>
      <c r="E59" s="11"/>
      <c r="F59" s="12"/>
      <c r="G59" s="10"/>
      <c r="H59" s="10"/>
      <c r="I59" s="13"/>
      <c r="J59" s="14"/>
      <c r="K59" s="14"/>
      <c r="L59" s="14"/>
      <c r="M59" s="15"/>
      <c r="N59" s="50"/>
    </row>
    <row r="60" spans="1:14" ht="15" x14ac:dyDescent="0.2">
      <c r="A60" s="95">
        <v>44119</v>
      </c>
      <c r="B60" s="68">
        <v>1166369</v>
      </c>
      <c r="C60" s="61" t="s">
        <v>1203</v>
      </c>
      <c r="D60" s="61">
        <v>206</v>
      </c>
      <c r="E60" s="62" t="s">
        <v>22</v>
      </c>
      <c r="F60" s="63" t="s">
        <v>733</v>
      </c>
      <c r="G60" s="61" t="s">
        <v>1204</v>
      </c>
      <c r="H60" s="61" t="s">
        <v>627</v>
      </c>
      <c r="I60" s="65">
        <v>21000</v>
      </c>
      <c r="J60" s="65">
        <v>5400</v>
      </c>
      <c r="K60" s="65">
        <v>12300</v>
      </c>
      <c r="L60" s="65">
        <v>17700</v>
      </c>
      <c r="M60" s="67">
        <v>0.84</v>
      </c>
      <c r="N60" s="70" t="s">
        <v>364</v>
      </c>
    </row>
    <row r="61" spans="1:14" ht="15" x14ac:dyDescent="0.2">
      <c r="A61" s="95">
        <v>44291</v>
      </c>
      <c r="B61" s="68">
        <v>1231864</v>
      </c>
      <c r="C61" s="61" t="s">
        <v>1256</v>
      </c>
      <c r="D61" s="61">
        <v>117</v>
      </c>
      <c r="E61" s="62" t="s">
        <v>224</v>
      </c>
      <c r="F61" s="63" t="s">
        <v>23</v>
      </c>
      <c r="G61" s="61" t="s">
        <v>1040</v>
      </c>
      <c r="H61" s="61" t="s">
        <v>1257</v>
      </c>
      <c r="I61" s="65">
        <v>18000</v>
      </c>
      <c r="J61" s="65">
        <v>1800</v>
      </c>
      <c r="K61" s="65">
        <v>4200</v>
      </c>
      <c r="L61" s="65">
        <v>6000</v>
      </c>
      <c r="M61" s="67">
        <v>0.33</v>
      </c>
      <c r="N61" s="70"/>
    </row>
    <row r="62" spans="1:14" ht="15" x14ac:dyDescent="0.2">
      <c r="A62" s="99">
        <v>44319</v>
      </c>
      <c r="B62" s="49">
        <v>1245954</v>
      </c>
      <c r="C62" s="10" t="s">
        <v>1263</v>
      </c>
      <c r="D62" s="10">
        <v>209</v>
      </c>
      <c r="E62" s="11" t="s">
        <v>22</v>
      </c>
      <c r="F62" s="12" t="s">
        <v>23</v>
      </c>
      <c r="G62" s="10" t="s">
        <v>1264</v>
      </c>
      <c r="H62" s="10" t="s">
        <v>1265</v>
      </c>
      <c r="I62" s="14">
        <v>52500</v>
      </c>
      <c r="J62" s="14">
        <v>4100</v>
      </c>
      <c r="K62" s="14">
        <v>40600</v>
      </c>
      <c r="L62" s="14">
        <v>44700</v>
      </c>
      <c r="M62" s="15">
        <v>0.85</v>
      </c>
      <c r="N62" s="50" t="s">
        <v>287</v>
      </c>
    </row>
    <row r="63" spans="1:14" ht="15" x14ac:dyDescent="0.2">
      <c r="A63" s="99">
        <v>44378</v>
      </c>
      <c r="B63" s="49">
        <v>1277433</v>
      </c>
      <c r="C63" s="10" t="s">
        <v>1275</v>
      </c>
      <c r="D63" s="10">
        <v>106</v>
      </c>
      <c r="E63" s="11" t="s">
        <v>22</v>
      </c>
      <c r="F63" s="12" t="s">
        <v>23</v>
      </c>
      <c r="G63" s="10" t="s">
        <v>1276</v>
      </c>
      <c r="H63" s="10" t="s">
        <v>1277</v>
      </c>
      <c r="I63" s="14">
        <v>63000</v>
      </c>
      <c r="J63" s="14">
        <v>6400</v>
      </c>
      <c r="K63" s="14">
        <v>35400</v>
      </c>
      <c r="L63" s="14">
        <v>41800</v>
      </c>
      <c r="M63" s="15">
        <v>0.66</v>
      </c>
      <c r="N63" s="50" t="s">
        <v>287</v>
      </c>
    </row>
    <row r="64" spans="1:14" ht="15" x14ac:dyDescent="0.2">
      <c r="A64" s="99"/>
      <c r="B64" s="49"/>
      <c r="C64" s="10"/>
      <c r="D64" s="10"/>
      <c r="E64" s="11"/>
      <c r="F64" s="12"/>
      <c r="G64" s="10"/>
      <c r="H64" s="10"/>
      <c r="I64" s="14"/>
      <c r="J64" s="14"/>
      <c r="K64" s="14"/>
      <c r="L64" s="14"/>
      <c r="M64" s="15"/>
      <c r="N64" s="50"/>
    </row>
    <row r="65" spans="1:14" ht="15" x14ac:dyDescent="0.2">
      <c r="A65" s="99"/>
      <c r="B65" s="49"/>
      <c r="C65" s="10"/>
      <c r="D65" s="10"/>
      <c r="E65" s="11"/>
      <c r="F65" s="12"/>
      <c r="G65" s="10"/>
      <c r="H65" s="10"/>
      <c r="I65" s="14"/>
      <c r="J65" s="14"/>
      <c r="K65" s="14"/>
      <c r="L65" s="14"/>
      <c r="M65" s="15"/>
      <c r="N65" s="50"/>
    </row>
    <row r="66" spans="1:14" ht="15" x14ac:dyDescent="0.2">
      <c r="A66" s="99"/>
      <c r="B66" s="49"/>
      <c r="C66" s="10"/>
      <c r="D66" s="10"/>
      <c r="E66" s="11"/>
      <c r="F66" s="12"/>
      <c r="G66" s="10"/>
      <c r="H66" s="10"/>
      <c r="I66" s="14"/>
      <c r="J66" s="14"/>
      <c r="K66" s="14"/>
      <c r="L66" s="14"/>
      <c r="M66" s="15"/>
      <c r="N66" s="50"/>
    </row>
    <row r="67" spans="1:14" ht="15.75" x14ac:dyDescent="0.25">
      <c r="A67" s="196" t="s">
        <v>826</v>
      </c>
      <c r="B67" s="202"/>
      <c r="C67" s="191"/>
      <c r="D67" s="10"/>
      <c r="E67" s="11"/>
      <c r="F67" s="12"/>
      <c r="G67" s="10"/>
      <c r="H67" s="10"/>
      <c r="I67" s="13"/>
      <c r="J67" s="14"/>
      <c r="K67" s="14"/>
      <c r="L67" s="14"/>
      <c r="M67" s="15"/>
      <c r="N67" s="50"/>
    </row>
    <row r="68" spans="1:14" ht="15" x14ac:dyDescent="0.2">
      <c r="A68" s="95">
        <v>44131</v>
      </c>
      <c r="B68" s="68">
        <v>1172250</v>
      </c>
      <c r="C68" s="61" t="s">
        <v>1207</v>
      </c>
      <c r="D68" s="61">
        <v>206</v>
      </c>
      <c r="E68" s="62" t="s">
        <v>22</v>
      </c>
      <c r="F68" s="63" t="s">
        <v>1208</v>
      </c>
      <c r="G68" s="61" t="s">
        <v>1209</v>
      </c>
      <c r="H68" s="61" t="s">
        <v>1210</v>
      </c>
      <c r="I68" s="64">
        <v>33000</v>
      </c>
      <c r="J68" s="65">
        <v>3200</v>
      </c>
      <c r="K68" s="65">
        <v>30100</v>
      </c>
      <c r="L68" s="65">
        <v>33300</v>
      </c>
      <c r="M68" s="67"/>
      <c r="N68" s="70" t="s">
        <v>361</v>
      </c>
    </row>
    <row r="69" spans="1:14" ht="15" x14ac:dyDescent="0.2">
      <c r="A69" s="95">
        <v>44264</v>
      </c>
      <c r="B69" s="68">
        <v>1223174</v>
      </c>
      <c r="C69" s="61" t="s">
        <v>770</v>
      </c>
      <c r="D69" s="61">
        <v>109</v>
      </c>
      <c r="E69" s="62" t="s">
        <v>22</v>
      </c>
      <c r="F69" s="63" t="s">
        <v>1208</v>
      </c>
      <c r="G69" s="61" t="s">
        <v>25</v>
      </c>
      <c r="H69" s="61" t="s">
        <v>1249</v>
      </c>
      <c r="I69" s="64">
        <v>27000</v>
      </c>
      <c r="J69" s="65">
        <v>3000</v>
      </c>
      <c r="K69" s="65">
        <v>10500</v>
      </c>
      <c r="L69" s="65">
        <v>13500</v>
      </c>
      <c r="M69" s="67">
        <v>0.48</v>
      </c>
      <c r="N69" s="70" t="s">
        <v>361</v>
      </c>
    </row>
    <row r="70" spans="1:14" ht="15" x14ac:dyDescent="0.2">
      <c r="A70" s="99">
        <v>44424</v>
      </c>
      <c r="B70" s="49">
        <v>1300467</v>
      </c>
      <c r="C70" s="10" t="s">
        <v>1069</v>
      </c>
      <c r="D70" s="10">
        <v>106</v>
      </c>
      <c r="E70" s="11" t="s">
        <v>22</v>
      </c>
      <c r="F70" s="12" t="s">
        <v>1208</v>
      </c>
      <c r="G70" s="10" t="s">
        <v>1169</v>
      </c>
      <c r="H70" s="10" t="s">
        <v>1282</v>
      </c>
      <c r="I70" s="13">
        <v>43000</v>
      </c>
      <c r="J70" s="14">
        <v>3200</v>
      </c>
      <c r="K70" s="14">
        <v>12400</v>
      </c>
      <c r="L70" s="14">
        <v>15600</v>
      </c>
      <c r="M70" s="15">
        <v>0.36</v>
      </c>
      <c r="N70" s="50" t="s">
        <v>361</v>
      </c>
    </row>
    <row r="71" spans="1:14" ht="15.75" x14ac:dyDescent="0.25">
      <c r="A71" s="99"/>
      <c r="B71" s="49"/>
      <c r="C71" s="10"/>
      <c r="D71" s="10"/>
      <c r="E71" s="11"/>
      <c r="F71" s="12"/>
      <c r="G71" s="94"/>
      <c r="H71" s="10"/>
      <c r="I71" s="13"/>
      <c r="J71" s="14"/>
      <c r="K71" s="14"/>
      <c r="L71" s="14"/>
      <c r="M71" s="15"/>
      <c r="N71" s="50"/>
    </row>
    <row r="72" spans="1:14" ht="15.75" x14ac:dyDescent="0.25">
      <c r="A72" s="99"/>
      <c r="B72" s="49"/>
      <c r="C72" s="10"/>
      <c r="D72" s="10"/>
      <c r="E72" s="11"/>
      <c r="F72" s="12"/>
      <c r="G72" s="94"/>
      <c r="H72" s="10"/>
      <c r="I72" s="13"/>
      <c r="J72" s="14"/>
      <c r="K72" s="14"/>
      <c r="L72" s="14"/>
      <c r="M72" s="15"/>
      <c r="N72" s="50"/>
    </row>
    <row r="73" spans="1:14" ht="15.75" x14ac:dyDescent="0.25">
      <c r="A73" s="99"/>
      <c r="B73" s="49"/>
      <c r="C73" s="10"/>
      <c r="D73" s="10"/>
      <c r="E73" s="11"/>
      <c r="F73" s="12"/>
      <c r="G73" s="94"/>
      <c r="H73" s="10"/>
      <c r="I73" s="13"/>
      <c r="J73" s="14"/>
      <c r="K73" s="14"/>
      <c r="L73" s="14"/>
      <c r="M73" s="15"/>
      <c r="N73" s="50"/>
    </row>
    <row r="74" spans="1:14" ht="15.75" x14ac:dyDescent="0.25">
      <c r="A74" s="99"/>
      <c r="B74" s="49"/>
      <c r="C74" s="10"/>
      <c r="D74" s="10"/>
      <c r="E74" s="11"/>
      <c r="F74" s="12"/>
      <c r="G74" s="94"/>
      <c r="H74" s="10"/>
      <c r="I74" s="13"/>
      <c r="J74" s="14"/>
      <c r="K74" s="14"/>
      <c r="L74" s="14"/>
      <c r="M74" s="15"/>
      <c r="N74" s="50"/>
    </row>
    <row r="75" spans="1:14" ht="16.5" thickBot="1" x14ac:dyDescent="0.3">
      <c r="A75" s="112"/>
      <c r="B75" s="113"/>
      <c r="C75" s="113"/>
      <c r="D75" s="114"/>
      <c r="E75" s="115"/>
      <c r="F75" s="116"/>
      <c r="G75" s="117" t="s">
        <v>80</v>
      </c>
      <c r="H75" s="114"/>
      <c r="I75" s="217" t="s">
        <v>1202</v>
      </c>
      <c r="J75" s="218"/>
      <c r="K75" s="214"/>
      <c r="L75" s="214"/>
      <c r="M75" s="214"/>
      <c r="N75" s="219"/>
    </row>
    <row r="76" spans="1:14" x14ac:dyDescent="0.2">
      <c r="A76" s="220" t="s">
        <v>1003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2"/>
    </row>
    <row r="77" spans="1:14" ht="13.5" thickBot="1" x14ac:dyDescent="0.25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5"/>
    </row>
    <row r="80" spans="1:14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1:14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x14ac:dyDescent="0.2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</sheetData>
  <mergeCells count="8">
    <mergeCell ref="I75:N75"/>
    <mergeCell ref="A76:N77"/>
    <mergeCell ref="A1:N1"/>
    <mergeCell ref="A4:B4"/>
    <mergeCell ref="A25:B25"/>
    <mergeCell ref="A46:B46"/>
    <mergeCell ref="A59:B59"/>
    <mergeCell ref="A67:C67"/>
  </mergeCells>
  <phoneticPr fontId="17" type="noConversion"/>
  <pageMargins left="0" right="0" top="0.25" bottom="0.25" header="0.5" footer="0.5"/>
  <pageSetup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D29B-D5B1-457F-A727-EDC73A005B1C}">
  <dimension ref="A1:U98"/>
  <sheetViews>
    <sheetView zoomScale="110" zoomScaleNormal="110" workbookViewId="0">
      <pane ySplit="3" topLeftCell="A37" activePane="bottomLeft" state="frozen"/>
      <selection pane="bottomLeft" activeCell="T15" sqref="T15"/>
    </sheetView>
  </sheetViews>
  <sheetFormatPr defaultRowHeight="12.75" x14ac:dyDescent="0.2"/>
  <cols>
    <col min="1" max="1" width="9" customWidth="1"/>
    <col min="2" max="2" width="9.7109375" customWidth="1"/>
    <col min="3" max="3" width="13.28515625" customWidth="1"/>
    <col min="4" max="4" width="6.140625" customWidth="1"/>
    <col min="5" max="5" width="5.28515625" customWidth="1"/>
    <col min="6" max="6" width="18.5703125" customWidth="1"/>
    <col min="7" max="7" width="20.28515625" customWidth="1"/>
    <col min="8" max="8" width="8.5703125" customWidth="1"/>
    <col min="9" max="9" width="8.7109375" customWidth="1"/>
    <col min="10" max="10" width="10.42578125" customWidth="1"/>
    <col min="11" max="11" width="11.140625" customWidth="1"/>
    <col min="12" max="12" width="6.5703125" customWidth="1"/>
    <col min="13" max="13" width="9.42578125" customWidth="1"/>
  </cols>
  <sheetData>
    <row r="1" spans="1:13" ht="21.95" customHeight="1" x14ac:dyDescent="0.3">
      <c r="A1" s="187" t="s">
        <v>1291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x14ac:dyDescent="0.2">
      <c r="A2" s="226" t="s">
        <v>1</v>
      </c>
      <c r="B2" s="226" t="s">
        <v>2</v>
      </c>
      <c r="C2" s="228" t="s">
        <v>1335</v>
      </c>
      <c r="D2" s="226" t="s">
        <v>4</v>
      </c>
      <c r="E2" s="226" t="s">
        <v>14</v>
      </c>
      <c r="F2" s="226" t="s">
        <v>6</v>
      </c>
      <c r="G2" s="226" t="s">
        <v>7</v>
      </c>
      <c r="H2" s="226" t="s">
        <v>1337</v>
      </c>
      <c r="I2" s="228" t="s">
        <v>1338</v>
      </c>
      <c r="J2" s="228" t="s">
        <v>1339</v>
      </c>
      <c r="K2" s="228" t="s">
        <v>1340</v>
      </c>
      <c r="L2" s="226" t="s">
        <v>11</v>
      </c>
      <c r="M2" s="228" t="s">
        <v>1336</v>
      </c>
    </row>
    <row r="3" spans="1:13" x14ac:dyDescent="0.2">
      <c r="A3" s="227"/>
      <c r="B3" s="227"/>
      <c r="C3" s="229"/>
      <c r="D3" s="227"/>
      <c r="E3" s="227"/>
      <c r="F3" s="227"/>
      <c r="G3" s="227"/>
      <c r="H3" s="227"/>
      <c r="I3" s="229"/>
      <c r="J3" s="229"/>
      <c r="K3" s="229"/>
      <c r="L3" s="227"/>
      <c r="M3" s="229"/>
    </row>
    <row r="4" spans="1:13" ht="15.75" x14ac:dyDescent="0.25">
      <c r="A4" s="123" t="s">
        <v>35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5"/>
    </row>
    <row r="5" spans="1:13" ht="14.25" x14ac:dyDescent="0.2">
      <c r="A5" s="129">
        <v>44496</v>
      </c>
      <c r="B5" s="130">
        <v>1337532</v>
      </c>
      <c r="C5" s="111" t="s">
        <v>215</v>
      </c>
      <c r="D5" s="131" t="s">
        <v>22</v>
      </c>
      <c r="E5" s="132" t="s">
        <v>64</v>
      </c>
      <c r="F5" s="111" t="s">
        <v>1293</v>
      </c>
      <c r="G5" s="111" t="s">
        <v>1294</v>
      </c>
      <c r="H5" s="133">
        <v>20000</v>
      </c>
      <c r="I5" s="134">
        <v>5300</v>
      </c>
      <c r="J5" s="134">
        <v>14800</v>
      </c>
      <c r="K5" s="134">
        <f>(I5+J5)</f>
        <v>20100</v>
      </c>
      <c r="L5" s="93"/>
      <c r="M5" s="111" t="s">
        <v>287</v>
      </c>
    </row>
    <row r="6" spans="1:13" s="92" customFormat="1" ht="14.25" x14ac:dyDescent="0.2">
      <c r="A6" s="135">
        <v>44502</v>
      </c>
      <c r="B6" s="136">
        <v>1341483</v>
      </c>
      <c r="C6" s="118" t="s">
        <v>1295</v>
      </c>
      <c r="D6" s="137" t="s">
        <v>105</v>
      </c>
      <c r="E6" s="138" t="s">
        <v>23</v>
      </c>
      <c r="F6" s="118" t="s">
        <v>1296</v>
      </c>
      <c r="G6" s="118" t="s">
        <v>1297</v>
      </c>
      <c r="H6" s="139">
        <v>40000</v>
      </c>
      <c r="I6" s="140">
        <v>7700</v>
      </c>
      <c r="J6" s="140">
        <v>30700</v>
      </c>
      <c r="K6" s="140">
        <f t="shared" ref="K6:K67" si="0">(I6+J6)</f>
        <v>38400</v>
      </c>
      <c r="L6" s="93">
        <f t="shared" ref="L6:L8" si="1">(K6/H6)</f>
        <v>0.96</v>
      </c>
      <c r="M6" s="118"/>
    </row>
    <row r="7" spans="1:13" ht="14.25" x14ac:dyDescent="0.2">
      <c r="A7" s="129">
        <v>44519</v>
      </c>
      <c r="B7" s="111">
        <v>1348553</v>
      </c>
      <c r="C7" s="111" t="s">
        <v>1301</v>
      </c>
      <c r="D7" s="131" t="s">
        <v>22</v>
      </c>
      <c r="E7" s="132" t="s">
        <v>23</v>
      </c>
      <c r="F7" s="111" t="s">
        <v>1302</v>
      </c>
      <c r="G7" s="111" t="s">
        <v>738</v>
      </c>
      <c r="H7" s="133">
        <v>178000</v>
      </c>
      <c r="I7" s="134">
        <v>24000</v>
      </c>
      <c r="J7" s="134">
        <v>145500</v>
      </c>
      <c r="K7" s="134">
        <f t="shared" si="0"/>
        <v>169500</v>
      </c>
      <c r="L7" s="93"/>
      <c r="M7" s="111" t="s">
        <v>287</v>
      </c>
    </row>
    <row r="8" spans="1:13" s="92" customFormat="1" ht="14.25" x14ac:dyDescent="0.2">
      <c r="A8" s="141">
        <v>44568</v>
      </c>
      <c r="B8" s="118">
        <v>1375484</v>
      </c>
      <c r="C8" s="118" t="s">
        <v>1330</v>
      </c>
      <c r="D8" s="137" t="s">
        <v>22</v>
      </c>
      <c r="E8" s="138" t="s">
        <v>23</v>
      </c>
      <c r="F8" s="118" t="s">
        <v>1331</v>
      </c>
      <c r="G8" s="118" t="s">
        <v>1332</v>
      </c>
      <c r="H8" s="139">
        <v>65000</v>
      </c>
      <c r="I8" s="140">
        <v>6600</v>
      </c>
      <c r="J8" s="140">
        <v>56500</v>
      </c>
      <c r="K8" s="140">
        <f t="shared" si="0"/>
        <v>63100</v>
      </c>
      <c r="L8" s="93">
        <f t="shared" si="1"/>
        <v>0.97076923076923072</v>
      </c>
      <c r="M8" s="118" t="s">
        <v>359</v>
      </c>
    </row>
    <row r="9" spans="1:13" s="92" customFormat="1" ht="14.25" x14ac:dyDescent="0.2">
      <c r="A9" s="135">
        <v>44658</v>
      </c>
      <c r="B9" s="118">
        <v>1395673</v>
      </c>
      <c r="C9" s="118" t="s">
        <v>1346</v>
      </c>
      <c r="D9" s="137" t="s">
        <v>22</v>
      </c>
      <c r="E9" s="138" t="s">
        <v>23</v>
      </c>
      <c r="F9" s="118" t="s">
        <v>1347</v>
      </c>
      <c r="G9" s="118" t="s">
        <v>1348</v>
      </c>
      <c r="H9" s="139">
        <v>36500</v>
      </c>
      <c r="I9" s="140">
        <v>4300</v>
      </c>
      <c r="J9" s="140">
        <v>26600</v>
      </c>
      <c r="K9" s="140">
        <v>30900</v>
      </c>
      <c r="L9" s="93">
        <v>0.85</v>
      </c>
      <c r="M9" s="118" t="s">
        <v>364</v>
      </c>
    </row>
    <row r="10" spans="1:13" ht="14.25" x14ac:dyDescent="0.2">
      <c r="A10" s="152">
        <v>44775</v>
      </c>
      <c r="B10" s="111">
        <v>1448558</v>
      </c>
      <c r="C10" s="111" t="s">
        <v>634</v>
      </c>
      <c r="D10" s="131" t="s">
        <v>22</v>
      </c>
      <c r="E10" s="132" t="s">
        <v>23</v>
      </c>
      <c r="F10" s="111" t="s">
        <v>1364</v>
      </c>
      <c r="G10" s="111" t="s">
        <v>1365</v>
      </c>
      <c r="H10" s="133">
        <v>166000</v>
      </c>
      <c r="I10" s="134">
        <v>8000</v>
      </c>
      <c r="J10" s="134">
        <v>119900</v>
      </c>
      <c r="K10" s="134">
        <v>127900</v>
      </c>
      <c r="L10" s="143"/>
      <c r="M10" s="111" t="s">
        <v>1161</v>
      </c>
    </row>
    <row r="11" spans="1:13" ht="14.25" x14ac:dyDescent="0.2">
      <c r="A11" s="152">
        <v>44788</v>
      </c>
      <c r="B11" s="111">
        <v>1454001</v>
      </c>
      <c r="C11" s="111" t="s">
        <v>1372</v>
      </c>
      <c r="D11" s="131" t="s">
        <v>105</v>
      </c>
      <c r="E11" s="132" t="s">
        <v>23</v>
      </c>
      <c r="F11" s="111" t="s">
        <v>1373</v>
      </c>
      <c r="G11" s="111" t="s">
        <v>774</v>
      </c>
      <c r="H11" s="133">
        <v>104000</v>
      </c>
      <c r="I11" s="134">
        <v>2800</v>
      </c>
      <c r="J11" s="134">
        <v>9600</v>
      </c>
      <c r="K11" s="134">
        <v>12400</v>
      </c>
      <c r="L11" s="143"/>
      <c r="M11" s="111"/>
    </row>
    <row r="12" spans="1:13" ht="14.25" x14ac:dyDescent="0.2">
      <c r="A12" s="95">
        <v>44798</v>
      </c>
      <c r="B12" s="111">
        <v>1457044</v>
      </c>
      <c r="C12" s="111" t="s">
        <v>1374</v>
      </c>
      <c r="D12" s="131" t="s">
        <v>22</v>
      </c>
      <c r="E12" s="132" t="s">
        <v>533</v>
      </c>
      <c r="F12" s="111" t="s">
        <v>1375</v>
      </c>
      <c r="G12" s="111" t="s">
        <v>1376</v>
      </c>
      <c r="H12" s="133">
        <v>43600</v>
      </c>
      <c r="I12" s="134">
        <v>7300</v>
      </c>
      <c r="J12" s="134">
        <v>38000</v>
      </c>
      <c r="K12" s="134">
        <f>SUM(J12+I12)</f>
        <v>45300</v>
      </c>
      <c r="L12" s="143"/>
      <c r="M12" s="111" t="s">
        <v>364</v>
      </c>
    </row>
    <row r="13" spans="1:13" ht="14.25" x14ac:dyDescent="0.2">
      <c r="A13" s="95">
        <v>44811</v>
      </c>
      <c r="B13" s="111">
        <v>1457146</v>
      </c>
      <c r="C13" s="111" t="s">
        <v>1126</v>
      </c>
      <c r="D13" s="131" t="s">
        <v>22</v>
      </c>
      <c r="E13" s="132" t="s">
        <v>23</v>
      </c>
      <c r="F13" s="111" t="s">
        <v>1005</v>
      </c>
      <c r="G13" s="111" t="s">
        <v>1382</v>
      </c>
      <c r="H13" s="133">
        <v>15000</v>
      </c>
      <c r="I13" s="134">
        <v>7400</v>
      </c>
      <c r="J13" s="134">
        <v>15800</v>
      </c>
      <c r="K13" s="134">
        <v>23200</v>
      </c>
      <c r="L13" s="143"/>
      <c r="M13" s="111" t="s">
        <v>364</v>
      </c>
    </row>
    <row r="14" spans="1:13" ht="15" x14ac:dyDescent="0.2">
      <c r="A14" s="95"/>
      <c r="B14" s="68"/>
      <c r="C14" s="61"/>
      <c r="D14" s="62"/>
      <c r="E14" s="63"/>
      <c r="F14" s="61"/>
      <c r="G14" s="61"/>
      <c r="H14" s="64"/>
      <c r="I14" s="65"/>
      <c r="J14" s="65"/>
      <c r="K14" s="65"/>
      <c r="L14" s="15"/>
      <c r="M14" s="61"/>
    </row>
    <row r="15" spans="1:13" ht="15" x14ac:dyDescent="0.2">
      <c r="A15" s="95"/>
      <c r="B15" s="68"/>
      <c r="C15" s="61"/>
      <c r="D15" s="62"/>
      <c r="E15" s="63"/>
      <c r="F15" s="61"/>
      <c r="G15" s="61"/>
      <c r="H15" s="64"/>
      <c r="I15" s="65"/>
      <c r="J15" s="65"/>
      <c r="K15" s="65"/>
      <c r="L15" s="15"/>
      <c r="M15" s="61"/>
    </row>
    <row r="16" spans="1:13" ht="15" x14ac:dyDescent="0.2">
      <c r="A16" s="95"/>
      <c r="B16" s="68"/>
      <c r="C16" s="61"/>
      <c r="D16" s="62"/>
      <c r="E16" s="63"/>
      <c r="F16" s="61"/>
      <c r="G16" s="61"/>
      <c r="H16" s="64"/>
      <c r="I16" s="65"/>
      <c r="J16" s="65"/>
      <c r="K16" s="65"/>
      <c r="L16" s="15"/>
      <c r="M16" s="61"/>
    </row>
    <row r="17" spans="1:19" ht="15.75" x14ac:dyDescent="0.25">
      <c r="A17" s="123" t="s">
        <v>61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125"/>
    </row>
    <row r="18" spans="1:19" ht="14.25" x14ac:dyDescent="0.2">
      <c r="A18" s="129">
        <v>44477</v>
      </c>
      <c r="B18" s="111">
        <v>1328875</v>
      </c>
      <c r="C18" s="111" t="s">
        <v>1292</v>
      </c>
      <c r="D18" s="111" t="s">
        <v>22</v>
      </c>
      <c r="E18" s="132" t="s">
        <v>23</v>
      </c>
      <c r="F18" s="111" t="s">
        <v>246</v>
      </c>
      <c r="G18" s="111" t="s">
        <v>1272</v>
      </c>
      <c r="H18" s="133">
        <v>15000</v>
      </c>
      <c r="I18" s="134">
        <v>10600</v>
      </c>
      <c r="J18" s="134">
        <v>11900</v>
      </c>
      <c r="K18" s="134">
        <f>(I18+J18)</f>
        <v>22500</v>
      </c>
      <c r="L18" s="93"/>
      <c r="M18" s="111"/>
    </row>
    <row r="19" spans="1:19" ht="14.25" x14ac:dyDescent="0.2">
      <c r="A19" s="141">
        <v>44518</v>
      </c>
      <c r="B19" s="118">
        <v>1348309</v>
      </c>
      <c r="C19" s="118" t="s">
        <v>737</v>
      </c>
      <c r="D19" s="137" t="s">
        <v>22</v>
      </c>
      <c r="E19" s="138" t="s">
        <v>23</v>
      </c>
      <c r="F19" s="118" t="s">
        <v>1299</v>
      </c>
      <c r="G19" s="118" t="s">
        <v>1300</v>
      </c>
      <c r="H19" s="139">
        <v>120000</v>
      </c>
      <c r="I19" s="140">
        <v>6300</v>
      </c>
      <c r="J19" s="140">
        <v>109400</v>
      </c>
      <c r="K19" s="140">
        <f>(I19+J19)</f>
        <v>115700</v>
      </c>
      <c r="L19" s="93">
        <v>0.96</v>
      </c>
      <c r="M19" s="118" t="s">
        <v>287</v>
      </c>
    </row>
    <row r="20" spans="1:19" ht="14.25" x14ac:dyDescent="0.2">
      <c r="A20" s="141">
        <v>44540</v>
      </c>
      <c r="B20" s="118">
        <v>1358449</v>
      </c>
      <c r="C20" s="118" t="s">
        <v>308</v>
      </c>
      <c r="D20" s="142" t="s">
        <v>22</v>
      </c>
      <c r="E20" s="138" t="s">
        <v>23</v>
      </c>
      <c r="F20" s="118" t="s">
        <v>310</v>
      </c>
      <c r="G20" s="118" t="s">
        <v>1318</v>
      </c>
      <c r="H20" s="139">
        <v>145000</v>
      </c>
      <c r="I20" s="140">
        <v>6300</v>
      </c>
      <c r="J20" s="140">
        <v>143400</v>
      </c>
      <c r="K20" s="140">
        <f>(I20+J20)</f>
        <v>149700</v>
      </c>
      <c r="L20" s="93">
        <f t="shared" ref="L20:L22" si="2">(K20/H20)</f>
        <v>1.0324137931034483</v>
      </c>
      <c r="M20" s="145" t="s">
        <v>1341</v>
      </c>
    </row>
    <row r="21" spans="1:19" ht="14.25" x14ac:dyDescent="0.2">
      <c r="A21" s="141">
        <v>44543</v>
      </c>
      <c r="B21" s="118">
        <v>1357928</v>
      </c>
      <c r="C21" s="118" t="s">
        <v>1308</v>
      </c>
      <c r="D21" s="137" t="s">
        <v>22</v>
      </c>
      <c r="E21" s="138" t="s">
        <v>23</v>
      </c>
      <c r="F21" s="118" t="s">
        <v>1309</v>
      </c>
      <c r="G21" s="118" t="s">
        <v>1310</v>
      </c>
      <c r="H21" s="139">
        <v>155000</v>
      </c>
      <c r="I21" s="140">
        <v>5900</v>
      </c>
      <c r="J21" s="140">
        <v>134900</v>
      </c>
      <c r="K21" s="140">
        <f>(I21+J21)</f>
        <v>140800</v>
      </c>
      <c r="L21" s="93">
        <f t="shared" si="2"/>
        <v>0.9083870967741936</v>
      </c>
      <c r="M21" s="145" t="s">
        <v>1341</v>
      </c>
    </row>
    <row r="22" spans="1:19" ht="14.25" x14ac:dyDescent="0.2">
      <c r="A22" s="141">
        <v>44544</v>
      </c>
      <c r="B22" s="118">
        <v>1357777</v>
      </c>
      <c r="C22" s="118" t="s">
        <v>1314</v>
      </c>
      <c r="D22" s="137" t="s">
        <v>105</v>
      </c>
      <c r="E22" s="138" t="s">
        <v>23</v>
      </c>
      <c r="F22" s="118" t="s">
        <v>1317</v>
      </c>
      <c r="G22" s="118" t="s">
        <v>1319</v>
      </c>
      <c r="H22" s="139">
        <v>220000</v>
      </c>
      <c r="I22" s="140">
        <v>30000</v>
      </c>
      <c r="J22" s="140">
        <v>250200</v>
      </c>
      <c r="K22" s="140">
        <v>280200</v>
      </c>
      <c r="L22" s="93">
        <f t="shared" si="2"/>
        <v>1.2736363636363637</v>
      </c>
      <c r="M22" s="118"/>
    </row>
    <row r="23" spans="1:19" ht="14.25" x14ac:dyDescent="0.2">
      <c r="A23" s="141"/>
      <c r="B23" s="118"/>
      <c r="C23" s="118" t="s">
        <v>1315</v>
      </c>
      <c r="D23" s="137"/>
      <c r="E23" s="138"/>
      <c r="F23" s="118" t="s">
        <v>1316</v>
      </c>
      <c r="G23" s="118"/>
      <c r="H23" s="139"/>
      <c r="I23" s="140"/>
      <c r="J23" s="140"/>
      <c r="K23" s="134"/>
      <c r="L23" s="93"/>
      <c r="M23" s="118"/>
    </row>
    <row r="24" spans="1:19" ht="14.25" x14ac:dyDescent="0.2">
      <c r="A24" s="141">
        <v>44547</v>
      </c>
      <c r="B24" s="118">
        <v>1361370</v>
      </c>
      <c r="C24" s="118" t="s">
        <v>1320</v>
      </c>
      <c r="D24" s="137" t="s">
        <v>22</v>
      </c>
      <c r="E24" s="138" t="s">
        <v>23</v>
      </c>
      <c r="F24" s="118" t="s">
        <v>1322</v>
      </c>
      <c r="G24" s="118" t="s">
        <v>1321</v>
      </c>
      <c r="H24" s="139">
        <v>260000</v>
      </c>
      <c r="I24" s="140">
        <v>21000</v>
      </c>
      <c r="J24" s="140">
        <v>222700</v>
      </c>
      <c r="K24" s="140">
        <f>(I24+J24)</f>
        <v>243700</v>
      </c>
      <c r="L24" s="93">
        <f>(K24/H24)</f>
        <v>0.93730769230769229</v>
      </c>
      <c r="M24" s="118" t="s">
        <v>287</v>
      </c>
    </row>
    <row r="25" spans="1:19" ht="14.25" x14ac:dyDescent="0.2">
      <c r="A25" s="129">
        <v>44532</v>
      </c>
      <c r="B25" s="111">
        <v>1362579</v>
      </c>
      <c r="C25" s="111" t="s">
        <v>1323</v>
      </c>
      <c r="D25" s="131" t="s">
        <v>22</v>
      </c>
      <c r="E25" s="132" t="s">
        <v>23</v>
      </c>
      <c r="F25" s="111" t="s">
        <v>1324</v>
      </c>
      <c r="G25" s="111" t="s">
        <v>390</v>
      </c>
      <c r="H25" s="133">
        <v>4000</v>
      </c>
      <c r="I25" s="134">
        <v>2800</v>
      </c>
      <c r="J25" s="134">
        <v>0</v>
      </c>
      <c r="K25" s="134">
        <f>(I25+J25)</f>
        <v>2800</v>
      </c>
      <c r="L25" s="143"/>
      <c r="M25" s="111"/>
    </row>
    <row r="26" spans="1:19" ht="14.25" x14ac:dyDescent="0.2">
      <c r="A26" s="141">
        <v>44559</v>
      </c>
      <c r="B26" s="118">
        <v>1366459</v>
      </c>
      <c r="C26" s="118" t="s">
        <v>1325</v>
      </c>
      <c r="D26" s="137" t="s">
        <v>22</v>
      </c>
      <c r="E26" s="138" t="s">
        <v>23</v>
      </c>
      <c r="F26" s="118" t="s">
        <v>974</v>
      </c>
      <c r="G26" s="118" t="s">
        <v>1326</v>
      </c>
      <c r="H26" s="139">
        <v>68000</v>
      </c>
      <c r="I26" s="140">
        <v>5000</v>
      </c>
      <c r="J26" s="140">
        <v>60400</v>
      </c>
      <c r="K26" s="140">
        <f>(I26+J26)</f>
        <v>65400</v>
      </c>
      <c r="L26" s="93">
        <f t="shared" ref="L26:L28" si="3">(K26/H26)</f>
        <v>0.96176470588235297</v>
      </c>
      <c r="M26" s="118" t="s">
        <v>364</v>
      </c>
    </row>
    <row r="27" spans="1:19" s="92" customFormat="1" ht="14.25" x14ac:dyDescent="0.2">
      <c r="A27" s="141">
        <v>44592</v>
      </c>
      <c r="B27" s="144">
        <v>1375428</v>
      </c>
      <c r="C27" s="118" t="s">
        <v>308</v>
      </c>
      <c r="D27" s="137" t="s">
        <v>22</v>
      </c>
      <c r="E27" s="138" t="s">
        <v>23</v>
      </c>
      <c r="F27" s="118" t="s">
        <v>1328</v>
      </c>
      <c r="G27" s="118" t="s">
        <v>1329</v>
      </c>
      <c r="H27" s="139">
        <v>155000</v>
      </c>
      <c r="I27" s="140">
        <v>6300</v>
      </c>
      <c r="J27" s="140">
        <v>143400</v>
      </c>
      <c r="K27" s="140">
        <f>(I27+J27)</f>
        <v>149700</v>
      </c>
      <c r="L27" s="93">
        <f t="shared" si="3"/>
        <v>0.96580645161290324</v>
      </c>
      <c r="M27" s="145" t="s">
        <v>1341</v>
      </c>
    </row>
    <row r="28" spans="1:19" s="92" customFormat="1" ht="14.25" x14ac:dyDescent="0.2">
      <c r="A28" s="135">
        <v>44663</v>
      </c>
      <c r="B28" s="148">
        <v>1397858</v>
      </c>
      <c r="C28" s="118" t="s">
        <v>1342</v>
      </c>
      <c r="D28" s="137" t="s">
        <v>22</v>
      </c>
      <c r="E28" s="138" t="s">
        <v>23</v>
      </c>
      <c r="F28" s="118" t="s">
        <v>1343</v>
      </c>
      <c r="G28" s="118" t="s">
        <v>1345</v>
      </c>
      <c r="H28" s="139">
        <v>89800</v>
      </c>
      <c r="I28" s="140">
        <v>9000</v>
      </c>
      <c r="J28" s="146">
        <v>64800</v>
      </c>
      <c r="K28" s="146">
        <f>(I28+J28)</f>
        <v>73800</v>
      </c>
      <c r="L28" s="93">
        <f t="shared" si="3"/>
        <v>0.82182628062360796</v>
      </c>
      <c r="M28" s="118" t="s">
        <v>1344</v>
      </c>
    </row>
    <row r="29" spans="1:19" s="92" customFormat="1" ht="15" x14ac:dyDescent="0.2">
      <c r="A29" s="141">
        <v>44692</v>
      </c>
      <c r="B29" s="144">
        <v>1408995</v>
      </c>
      <c r="C29" s="118" t="s">
        <v>1349</v>
      </c>
      <c r="D29" s="137" t="s">
        <v>105</v>
      </c>
      <c r="E29" s="137" t="s">
        <v>23</v>
      </c>
      <c r="F29" s="149" t="s">
        <v>986</v>
      </c>
      <c r="G29" s="149" t="s">
        <v>1350</v>
      </c>
      <c r="H29" s="140">
        <v>55000</v>
      </c>
      <c r="I29" s="139">
        <v>6300</v>
      </c>
      <c r="J29" s="140">
        <v>39500</v>
      </c>
      <c r="K29" s="140">
        <v>45800</v>
      </c>
      <c r="L29" s="147">
        <v>0.83</v>
      </c>
      <c r="M29" s="15"/>
    </row>
    <row r="30" spans="1:19" ht="14.25" x14ac:dyDescent="0.2">
      <c r="A30" s="141">
        <v>44713</v>
      </c>
      <c r="B30" s="144">
        <v>1419592</v>
      </c>
      <c r="C30" s="118" t="s">
        <v>1352</v>
      </c>
      <c r="D30" s="137" t="s">
        <v>22</v>
      </c>
      <c r="E30" s="137" t="s">
        <v>23</v>
      </c>
      <c r="F30" s="149" t="s">
        <v>1353</v>
      </c>
      <c r="G30" s="149" t="s">
        <v>1354</v>
      </c>
      <c r="H30" s="140">
        <v>115000</v>
      </c>
      <c r="I30" s="139">
        <v>20400</v>
      </c>
      <c r="J30" s="140">
        <v>64900</v>
      </c>
      <c r="K30" s="140">
        <v>85300</v>
      </c>
      <c r="L30" s="150">
        <v>0.74</v>
      </c>
      <c r="M30" s="93" t="s">
        <v>361</v>
      </c>
      <c r="P30" s="157"/>
      <c r="Q30" s="158"/>
      <c r="R30" s="158"/>
      <c r="S30" s="158"/>
    </row>
    <row r="31" spans="1:19" ht="14.25" x14ac:dyDescent="0.2">
      <c r="A31" s="141">
        <v>44715</v>
      </c>
      <c r="B31" s="148">
        <v>1421179</v>
      </c>
      <c r="C31" s="149" t="s">
        <v>1357</v>
      </c>
      <c r="D31" s="137" t="s">
        <v>22</v>
      </c>
      <c r="E31" s="137" t="s">
        <v>433</v>
      </c>
      <c r="F31" s="149" t="s">
        <v>1358</v>
      </c>
      <c r="G31" s="149" t="s">
        <v>1359</v>
      </c>
      <c r="H31" s="151">
        <v>158000</v>
      </c>
      <c r="I31" s="139">
        <v>20500</v>
      </c>
      <c r="J31" s="140">
        <v>68700</v>
      </c>
      <c r="K31" s="140">
        <v>89200</v>
      </c>
      <c r="L31" s="150">
        <v>0.56999999999999995</v>
      </c>
      <c r="M31" s="149" t="s">
        <v>361</v>
      </c>
    </row>
    <row r="32" spans="1:19" s="92" customFormat="1" ht="14.25" x14ac:dyDescent="0.2">
      <c r="A32" s="129">
        <v>44799</v>
      </c>
      <c r="B32" s="153">
        <v>1458099</v>
      </c>
      <c r="C32" s="154" t="s">
        <v>1377</v>
      </c>
      <c r="D32" s="131" t="s">
        <v>22</v>
      </c>
      <c r="E32" s="131" t="s">
        <v>23</v>
      </c>
      <c r="F32" s="154" t="s">
        <v>1378</v>
      </c>
      <c r="G32" s="154" t="s">
        <v>1379</v>
      </c>
      <c r="H32" s="156">
        <v>115000</v>
      </c>
      <c r="I32" s="133">
        <v>25000</v>
      </c>
      <c r="J32" s="134">
        <v>95700</v>
      </c>
      <c r="K32" s="134">
        <v>120700</v>
      </c>
      <c r="L32" s="155"/>
      <c r="M32" s="149"/>
    </row>
    <row r="33" spans="1:21" ht="15" x14ac:dyDescent="0.2">
      <c r="A33" s="141">
        <v>44803</v>
      </c>
      <c r="B33" s="148">
        <v>1461097</v>
      </c>
      <c r="C33" s="149" t="s">
        <v>176</v>
      </c>
      <c r="D33" s="137" t="s">
        <v>22</v>
      </c>
      <c r="E33" s="149" t="s">
        <v>23</v>
      </c>
      <c r="F33" s="149" t="s">
        <v>1383</v>
      </c>
      <c r="G33" s="149" t="s">
        <v>1384</v>
      </c>
      <c r="H33" s="151">
        <v>275000</v>
      </c>
      <c r="I33" s="139">
        <v>28400</v>
      </c>
      <c r="J33" s="140">
        <v>133100</v>
      </c>
      <c r="K33" s="140">
        <v>161500</v>
      </c>
      <c r="L33" s="150">
        <v>0.59</v>
      </c>
      <c r="M33" s="149" t="s">
        <v>1386</v>
      </c>
      <c r="N33" s="28"/>
      <c r="O33" s="29"/>
      <c r="P33" s="29"/>
      <c r="Q33" s="30"/>
      <c r="R33" s="30"/>
      <c r="S33" s="30"/>
      <c r="T33" s="30"/>
      <c r="U33" s="29"/>
    </row>
    <row r="34" spans="1:21" s="92" customFormat="1" ht="15" x14ac:dyDescent="0.2">
      <c r="A34" s="141">
        <v>44791</v>
      </c>
      <c r="B34" s="148">
        <v>1457218</v>
      </c>
      <c r="C34" s="149" t="s">
        <v>850</v>
      </c>
      <c r="D34" s="137" t="s">
        <v>22</v>
      </c>
      <c r="E34" s="149" t="s">
        <v>23</v>
      </c>
      <c r="F34" s="149" t="s">
        <v>1273</v>
      </c>
      <c r="G34" s="149" t="s">
        <v>1385</v>
      </c>
      <c r="H34" s="151">
        <v>148400</v>
      </c>
      <c r="I34" s="139">
        <v>10000</v>
      </c>
      <c r="J34" s="148">
        <v>92000</v>
      </c>
      <c r="K34" s="148">
        <v>102000</v>
      </c>
      <c r="L34" s="150">
        <v>0.69</v>
      </c>
      <c r="M34" s="149" t="s">
        <v>359</v>
      </c>
      <c r="N34" s="28"/>
      <c r="O34" s="29"/>
      <c r="P34" s="29"/>
      <c r="Q34" s="30"/>
      <c r="R34" s="30"/>
      <c r="S34" s="30"/>
      <c r="T34" s="30"/>
      <c r="U34" s="29"/>
    </row>
    <row r="35" spans="1:21" s="92" customFormat="1" ht="14.25" x14ac:dyDescent="0.2">
      <c r="A35" s="129">
        <v>44833</v>
      </c>
      <c r="B35" s="153">
        <v>1472607</v>
      </c>
      <c r="C35" s="154" t="s">
        <v>281</v>
      </c>
      <c r="D35" s="131" t="s">
        <v>22</v>
      </c>
      <c r="E35" s="154" t="s">
        <v>23</v>
      </c>
      <c r="F35" s="154" t="s">
        <v>1388</v>
      </c>
      <c r="G35" s="154" t="s">
        <v>1387</v>
      </c>
      <c r="H35" s="156">
        <v>30000</v>
      </c>
      <c r="I35" s="133">
        <v>5300</v>
      </c>
      <c r="J35" s="134">
        <v>24200</v>
      </c>
      <c r="K35" s="134">
        <v>29500</v>
      </c>
      <c r="L35" s="155"/>
      <c r="M35" s="154"/>
    </row>
    <row r="36" spans="1:21" s="92" customFormat="1" ht="16.5" customHeight="1" x14ac:dyDescent="0.2">
      <c r="A36" s="149"/>
      <c r="B36" s="149"/>
      <c r="C36" s="149"/>
      <c r="D36" s="149"/>
      <c r="E36" s="149"/>
      <c r="F36" s="149"/>
      <c r="G36" s="149" t="s">
        <v>1334</v>
      </c>
      <c r="H36" s="149"/>
      <c r="I36" s="149"/>
      <c r="J36" s="149" t="s">
        <v>80</v>
      </c>
      <c r="K36" s="149"/>
      <c r="L36" s="150"/>
      <c r="M36" s="149"/>
    </row>
    <row r="37" spans="1:21" ht="29.25" customHeight="1" x14ac:dyDescent="0.35">
      <c r="A37" s="236" t="s">
        <v>1406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P37" s="16"/>
    </row>
    <row r="38" spans="1:21" ht="21" customHeight="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6"/>
      <c r="M38" s="149"/>
    </row>
    <row r="39" spans="1:21" ht="13.5" customHeight="1" x14ac:dyDescent="0.2"/>
    <row r="40" spans="1:21" ht="13.5" customHeight="1" x14ac:dyDescent="0.2">
      <c r="A40" s="141"/>
      <c r="B40" s="118"/>
      <c r="C40" s="118"/>
      <c r="D40" s="137"/>
      <c r="E40" s="138"/>
      <c r="F40" s="118"/>
      <c r="G40" s="118"/>
      <c r="H40" s="139"/>
      <c r="I40" s="140"/>
      <c r="J40" s="140"/>
      <c r="K40" s="140"/>
      <c r="L40" s="93"/>
      <c r="M40" s="118"/>
    </row>
    <row r="41" spans="1:21" ht="14.25" x14ac:dyDescent="0.2">
      <c r="A41" s="141"/>
      <c r="B41" s="118"/>
      <c r="C41" s="118"/>
      <c r="D41" s="137"/>
      <c r="E41" s="138"/>
      <c r="F41" s="118"/>
      <c r="G41" s="118"/>
      <c r="H41" s="139"/>
      <c r="I41" s="140"/>
      <c r="J41" s="140"/>
      <c r="K41" s="140"/>
      <c r="L41" s="93"/>
      <c r="M41" s="118"/>
    </row>
    <row r="42" spans="1:21" ht="15.75" x14ac:dyDescent="0.25">
      <c r="A42" s="126" t="s">
        <v>20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21" ht="14.25" x14ac:dyDescent="0.2">
      <c r="A43" s="129">
        <v>44524</v>
      </c>
      <c r="B43" s="111">
        <v>1351504</v>
      </c>
      <c r="C43" s="111" t="s">
        <v>785</v>
      </c>
      <c r="D43" s="131" t="s">
        <v>22</v>
      </c>
      <c r="E43" s="132" t="s">
        <v>23</v>
      </c>
      <c r="F43" s="111" t="s">
        <v>1303</v>
      </c>
      <c r="G43" s="111" t="s">
        <v>1351</v>
      </c>
      <c r="H43" s="133">
        <v>15000</v>
      </c>
      <c r="I43" s="134">
        <v>3800</v>
      </c>
      <c r="J43" s="134">
        <v>9100</v>
      </c>
      <c r="K43" s="134">
        <f>(I43+J43)</f>
        <v>12900</v>
      </c>
      <c r="L43" s="93"/>
      <c r="M43" s="111" t="s">
        <v>361</v>
      </c>
    </row>
    <row r="44" spans="1:21" ht="14.25" x14ac:dyDescent="0.2">
      <c r="A44" s="141">
        <v>44543</v>
      </c>
      <c r="B44" s="118">
        <v>1355953</v>
      </c>
      <c r="C44" s="118" t="s">
        <v>1311</v>
      </c>
      <c r="D44" s="137" t="s">
        <v>22</v>
      </c>
      <c r="E44" s="138" t="s">
        <v>23</v>
      </c>
      <c r="F44" s="118" t="s">
        <v>1312</v>
      </c>
      <c r="G44" s="118" t="s">
        <v>1313</v>
      </c>
      <c r="H44" s="139">
        <v>82450</v>
      </c>
      <c r="I44" s="140">
        <v>4300</v>
      </c>
      <c r="J44" s="140">
        <v>62800</v>
      </c>
      <c r="K44" s="140">
        <f>(I44+J44)</f>
        <v>67100</v>
      </c>
      <c r="L44" s="93">
        <f>(K44/H44)</f>
        <v>0.81382656155245603</v>
      </c>
      <c r="M44" s="118" t="s">
        <v>287</v>
      </c>
    </row>
    <row r="45" spans="1:21" ht="14.25" x14ac:dyDescent="0.2">
      <c r="A45" s="129">
        <v>44712</v>
      </c>
      <c r="B45" s="111">
        <v>1413265</v>
      </c>
      <c r="C45" s="111" t="s">
        <v>92</v>
      </c>
      <c r="D45" s="131" t="s">
        <v>22</v>
      </c>
      <c r="E45" s="132" t="s">
        <v>23</v>
      </c>
      <c r="F45" s="111" t="s">
        <v>1355</v>
      </c>
      <c r="G45" s="111" t="s">
        <v>1356</v>
      </c>
      <c r="H45" s="133">
        <v>41000</v>
      </c>
      <c r="I45" s="134">
        <v>4200</v>
      </c>
      <c r="J45" s="134">
        <v>29500</v>
      </c>
      <c r="K45" s="134">
        <v>33700</v>
      </c>
      <c r="L45" s="143"/>
      <c r="M45" s="111" t="s">
        <v>287</v>
      </c>
    </row>
    <row r="46" spans="1:21" ht="14.25" x14ac:dyDescent="0.2">
      <c r="A46" s="141">
        <v>44715</v>
      </c>
      <c r="B46" s="118">
        <v>1422261</v>
      </c>
      <c r="C46" s="118" t="s">
        <v>760</v>
      </c>
      <c r="D46" s="137" t="s">
        <v>22</v>
      </c>
      <c r="E46" s="138" t="s">
        <v>23</v>
      </c>
      <c r="F46" s="118" t="s">
        <v>1360</v>
      </c>
      <c r="G46" s="118" t="s">
        <v>1361</v>
      </c>
      <c r="H46" s="139">
        <v>46000</v>
      </c>
      <c r="I46" s="140">
        <v>4500</v>
      </c>
      <c r="J46" s="140">
        <v>20700</v>
      </c>
      <c r="K46" s="140">
        <v>25200</v>
      </c>
      <c r="L46" s="93">
        <v>0.55000000000000004</v>
      </c>
      <c r="M46" s="118" t="s">
        <v>359</v>
      </c>
    </row>
    <row r="47" spans="1:21" ht="14.25" x14ac:dyDescent="0.2">
      <c r="A47" s="129">
        <v>44741</v>
      </c>
      <c r="B47" s="111">
        <v>1429836</v>
      </c>
      <c r="C47" s="111" t="s">
        <v>1362</v>
      </c>
      <c r="D47" s="131" t="s">
        <v>22</v>
      </c>
      <c r="E47" s="132" t="s">
        <v>23</v>
      </c>
      <c r="F47" s="111" t="s">
        <v>1255</v>
      </c>
      <c r="G47" s="111" t="s">
        <v>1363</v>
      </c>
      <c r="H47" s="133">
        <v>15000</v>
      </c>
      <c r="I47" s="134">
        <v>1900</v>
      </c>
      <c r="J47" s="134">
        <v>6700</v>
      </c>
      <c r="K47" s="134">
        <v>8600</v>
      </c>
      <c r="L47" s="143"/>
      <c r="M47" s="111"/>
    </row>
    <row r="48" spans="1:21" ht="14.25" x14ac:dyDescent="0.2">
      <c r="A48" s="141">
        <v>44778</v>
      </c>
      <c r="B48" s="118">
        <v>1449078</v>
      </c>
      <c r="C48" s="118" t="s">
        <v>1366</v>
      </c>
      <c r="D48" s="137" t="s">
        <v>22</v>
      </c>
      <c r="E48" s="138" t="s">
        <v>23</v>
      </c>
      <c r="F48" s="118" t="s">
        <v>1367</v>
      </c>
      <c r="G48" s="118" t="s">
        <v>1368</v>
      </c>
      <c r="H48" s="139">
        <v>72500</v>
      </c>
      <c r="I48" s="140">
        <v>3800</v>
      </c>
      <c r="J48" s="140">
        <v>51800</v>
      </c>
      <c r="K48" s="140">
        <v>55600</v>
      </c>
      <c r="L48" s="93">
        <v>0.77</v>
      </c>
      <c r="M48" s="118" t="s">
        <v>359</v>
      </c>
    </row>
    <row r="49" spans="1:13" ht="14.25" x14ac:dyDescent="0.2">
      <c r="A49" s="141">
        <v>44785</v>
      </c>
      <c r="B49" s="118">
        <v>1452618</v>
      </c>
      <c r="C49" s="118" t="s">
        <v>1369</v>
      </c>
      <c r="D49" s="137" t="s">
        <v>22</v>
      </c>
      <c r="E49" s="138" t="s">
        <v>23</v>
      </c>
      <c r="F49" s="118" t="s">
        <v>1370</v>
      </c>
      <c r="G49" s="118" t="s">
        <v>1371</v>
      </c>
      <c r="H49" s="139">
        <v>92000</v>
      </c>
      <c r="I49" s="140">
        <v>5600</v>
      </c>
      <c r="J49" s="140">
        <v>48700</v>
      </c>
      <c r="K49" s="140">
        <v>54300</v>
      </c>
      <c r="L49" s="93">
        <v>0.59</v>
      </c>
      <c r="M49" s="118" t="s">
        <v>287</v>
      </c>
    </row>
    <row r="50" spans="1:13" ht="14.25" x14ac:dyDescent="0.2">
      <c r="A50" s="141"/>
      <c r="B50" s="118"/>
      <c r="C50" s="118"/>
      <c r="D50" s="137"/>
      <c r="E50" s="138"/>
      <c r="F50" s="118"/>
      <c r="G50" s="118"/>
      <c r="H50" s="139"/>
      <c r="I50" s="140"/>
      <c r="J50" s="140"/>
      <c r="K50" s="140"/>
      <c r="L50" s="93"/>
      <c r="M50" s="118"/>
    </row>
    <row r="51" spans="1:13" ht="14.25" x14ac:dyDescent="0.2">
      <c r="A51" s="141"/>
      <c r="B51" s="118"/>
      <c r="C51" s="118"/>
      <c r="D51" s="137"/>
      <c r="E51" s="138"/>
      <c r="F51" s="118"/>
      <c r="G51" s="118"/>
      <c r="H51" s="139"/>
      <c r="I51" s="140"/>
      <c r="J51" s="140"/>
      <c r="K51" s="140"/>
      <c r="L51" s="93"/>
      <c r="M51" s="118"/>
    </row>
    <row r="52" spans="1:13" ht="14.25" x14ac:dyDescent="0.2">
      <c r="A52" s="141"/>
      <c r="B52" s="118"/>
      <c r="C52" s="118"/>
      <c r="D52" s="137"/>
      <c r="E52" s="138"/>
      <c r="F52" s="118"/>
      <c r="G52" s="118"/>
      <c r="H52" s="139"/>
      <c r="I52" s="140"/>
      <c r="J52" s="140"/>
      <c r="K52" s="140"/>
      <c r="L52" s="93"/>
      <c r="M52" s="118"/>
    </row>
    <row r="53" spans="1:13" ht="14.25" x14ac:dyDescent="0.2">
      <c r="A53" s="141"/>
      <c r="B53" s="118"/>
      <c r="C53" s="118"/>
      <c r="D53" s="137"/>
      <c r="E53" s="138"/>
      <c r="F53" s="118"/>
      <c r="G53" s="118"/>
      <c r="H53" s="139"/>
      <c r="I53" s="140"/>
      <c r="J53" s="140"/>
      <c r="K53" s="140"/>
      <c r="L53" s="93"/>
      <c r="M53" s="118"/>
    </row>
    <row r="54" spans="1:13" ht="14.25" x14ac:dyDescent="0.2">
      <c r="A54" s="141"/>
      <c r="B54" s="118"/>
      <c r="C54" s="118"/>
      <c r="D54" s="137"/>
      <c r="E54" s="138"/>
      <c r="F54" s="118"/>
      <c r="G54" s="118"/>
      <c r="H54" s="139"/>
      <c r="I54" s="140"/>
      <c r="J54" s="140"/>
      <c r="K54" s="140"/>
      <c r="L54" s="93"/>
      <c r="M54" s="118"/>
    </row>
    <row r="55" spans="1:13" ht="14.25" x14ac:dyDescent="0.2">
      <c r="A55" s="141"/>
      <c r="B55" s="118"/>
      <c r="C55" s="118"/>
      <c r="D55" s="137"/>
      <c r="E55" s="138"/>
      <c r="F55" s="118"/>
      <c r="G55" s="118"/>
      <c r="H55" s="139"/>
      <c r="I55" s="140"/>
      <c r="J55" s="140"/>
      <c r="K55" s="140"/>
      <c r="L55" s="93"/>
      <c r="M55" s="118"/>
    </row>
    <row r="56" spans="1:13" ht="14.25" x14ac:dyDescent="0.2">
      <c r="A56" s="141"/>
      <c r="B56" s="118"/>
      <c r="C56" s="118"/>
      <c r="D56" s="137"/>
      <c r="E56" s="138"/>
      <c r="F56" s="118"/>
      <c r="G56" s="118"/>
      <c r="H56" s="139"/>
      <c r="I56" s="140"/>
      <c r="J56" s="140"/>
      <c r="K56" s="140"/>
      <c r="L56" s="93"/>
      <c r="M56" s="118"/>
    </row>
    <row r="57" spans="1:13" ht="14.25" x14ac:dyDescent="0.2">
      <c r="A57" s="141"/>
      <c r="B57" s="118"/>
      <c r="C57" s="118"/>
      <c r="D57" s="137"/>
      <c r="E57" s="138"/>
      <c r="F57" s="118"/>
      <c r="G57" s="118"/>
      <c r="H57" s="139"/>
      <c r="I57" s="140"/>
      <c r="J57" s="140"/>
      <c r="K57" s="140"/>
      <c r="L57" s="93"/>
      <c r="M57" s="118"/>
    </row>
    <row r="58" spans="1:13" ht="15.75" x14ac:dyDescent="0.25">
      <c r="A58" s="123" t="s">
        <v>52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5"/>
      <c r="M58" s="125"/>
    </row>
    <row r="59" spans="1:13" ht="14.25" x14ac:dyDescent="0.2">
      <c r="A59" s="129">
        <v>44210</v>
      </c>
      <c r="B59" s="111">
        <v>1371617</v>
      </c>
      <c r="C59" s="111" t="s">
        <v>838</v>
      </c>
      <c r="D59" s="131" t="s">
        <v>22</v>
      </c>
      <c r="E59" s="132" t="s">
        <v>23</v>
      </c>
      <c r="F59" s="111" t="s">
        <v>840</v>
      </c>
      <c r="G59" s="111" t="s">
        <v>1327</v>
      </c>
      <c r="H59" s="134">
        <v>50000</v>
      </c>
      <c r="I59" s="134">
        <v>3800</v>
      </c>
      <c r="J59" s="134">
        <v>43100</v>
      </c>
      <c r="K59" s="134">
        <f t="shared" si="0"/>
        <v>46900</v>
      </c>
      <c r="L59" s="93"/>
      <c r="M59" s="111" t="s">
        <v>287</v>
      </c>
    </row>
    <row r="60" spans="1:13" ht="15" x14ac:dyDescent="0.2">
      <c r="A60" s="95"/>
      <c r="B60" s="68"/>
      <c r="C60" s="61"/>
      <c r="D60" s="62"/>
      <c r="E60" s="63"/>
      <c r="F60" s="61"/>
      <c r="G60" s="61"/>
      <c r="H60" s="65"/>
      <c r="I60" s="65"/>
      <c r="J60" s="65"/>
      <c r="K60" s="65"/>
      <c r="L60" s="67"/>
      <c r="M60" s="61"/>
    </row>
    <row r="61" spans="1:13" ht="15" x14ac:dyDescent="0.2">
      <c r="A61" s="99"/>
      <c r="B61" s="49"/>
      <c r="C61" s="10"/>
      <c r="D61" s="11"/>
      <c r="E61" s="12"/>
      <c r="F61" s="10"/>
      <c r="G61" s="10"/>
      <c r="H61" s="14"/>
      <c r="I61" s="14"/>
      <c r="J61" s="14"/>
      <c r="K61" s="65"/>
      <c r="L61" s="15"/>
      <c r="M61" s="10"/>
    </row>
    <row r="62" spans="1:13" ht="15" x14ac:dyDescent="0.2">
      <c r="A62" s="99"/>
      <c r="B62" s="49"/>
      <c r="C62" s="10"/>
      <c r="D62" s="11"/>
      <c r="E62" s="12"/>
      <c r="F62" s="10"/>
      <c r="G62" s="10"/>
      <c r="H62" s="14"/>
      <c r="I62" s="14"/>
      <c r="J62" s="14"/>
      <c r="K62" s="65"/>
      <c r="L62" s="15"/>
      <c r="M62" s="10"/>
    </row>
    <row r="63" spans="1:13" ht="15" x14ac:dyDescent="0.2">
      <c r="A63" s="99"/>
      <c r="B63" s="49"/>
      <c r="C63" s="10"/>
      <c r="D63" s="11"/>
      <c r="E63" s="12"/>
      <c r="F63" s="10"/>
      <c r="G63" s="10"/>
      <c r="H63" s="14"/>
      <c r="I63" s="14"/>
      <c r="J63" s="14"/>
      <c r="K63" s="65"/>
      <c r="L63" s="15"/>
      <c r="M63" s="10"/>
    </row>
    <row r="64" spans="1:13" ht="15" x14ac:dyDescent="0.2">
      <c r="A64" s="99"/>
      <c r="B64" s="49"/>
      <c r="C64" s="10"/>
      <c r="D64" s="11"/>
      <c r="E64" s="12"/>
      <c r="F64" s="10"/>
      <c r="G64" s="10"/>
      <c r="H64" s="14"/>
      <c r="I64" s="14"/>
      <c r="J64" s="14"/>
      <c r="K64" s="65"/>
      <c r="L64" s="15"/>
      <c r="M64" s="10"/>
    </row>
    <row r="65" spans="1:13" ht="15" x14ac:dyDescent="0.2">
      <c r="A65" s="99"/>
      <c r="B65" s="49"/>
      <c r="C65" s="10"/>
      <c r="D65" s="11"/>
      <c r="E65" s="12"/>
      <c r="F65" s="10"/>
      <c r="G65" s="10"/>
      <c r="H65" s="14"/>
      <c r="I65" s="14"/>
      <c r="J65" s="14"/>
      <c r="K65" s="65"/>
      <c r="L65" s="15"/>
      <c r="M65" s="10"/>
    </row>
    <row r="66" spans="1:13" ht="15.75" x14ac:dyDescent="0.25">
      <c r="A66" s="123" t="s">
        <v>826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5"/>
      <c r="M66" s="125"/>
    </row>
    <row r="67" spans="1:13" ht="14.25" x14ac:dyDescent="0.2">
      <c r="A67" s="129">
        <v>44524</v>
      </c>
      <c r="B67" s="111">
        <v>1348360</v>
      </c>
      <c r="C67" s="111" t="s">
        <v>1304</v>
      </c>
      <c r="D67" s="131" t="s">
        <v>1305</v>
      </c>
      <c r="E67" s="132" t="s">
        <v>733</v>
      </c>
      <c r="F67" s="111" t="s">
        <v>1306</v>
      </c>
      <c r="G67" s="111" t="s">
        <v>1307</v>
      </c>
      <c r="H67" s="133">
        <v>30000</v>
      </c>
      <c r="I67" s="134">
        <v>27900</v>
      </c>
      <c r="J67" s="134">
        <v>3900</v>
      </c>
      <c r="K67" s="134">
        <f t="shared" si="0"/>
        <v>31800</v>
      </c>
      <c r="L67" s="93"/>
      <c r="M67" s="111"/>
    </row>
    <row r="68" spans="1:13" ht="14.25" x14ac:dyDescent="0.2">
      <c r="A68" s="129">
        <v>44797</v>
      </c>
      <c r="B68" s="111">
        <v>1455001</v>
      </c>
      <c r="C68" s="111" t="s">
        <v>1380</v>
      </c>
      <c r="D68" s="131" t="s">
        <v>22</v>
      </c>
      <c r="E68" s="132" t="s">
        <v>23</v>
      </c>
      <c r="F68" s="111" t="s">
        <v>1381</v>
      </c>
      <c r="G68" s="111" t="s">
        <v>78</v>
      </c>
      <c r="H68" s="133">
        <v>15000</v>
      </c>
      <c r="I68" s="134">
        <v>6200</v>
      </c>
      <c r="J68" s="134">
        <v>500</v>
      </c>
      <c r="K68" s="134">
        <v>6700</v>
      </c>
      <c r="L68" s="143"/>
      <c r="M68" s="111"/>
    </row>
    <row r="69" spans="1:13" ht="15" x14ac:dyDescent="0.2">
      <c r="A69" s="99"/>
      <c r="B69" s="49"/>
      <c r="C69" s="10"/>
      <c r="D69" s="11"/>
      <c r="E69" s="12"/>
      <c r="F69" s="10"/>
      <c r="G69" s="10"/>
      <c r="H69" s="13"/>
      <c r="I69" s="14"/>
      <c r="J69" s="14"/>
      <c r="K69" s="14"/>
      <c r="L69" s="15"/>
      <c r="M69" s="10"/>
    </row>
    <row r="70" spans="1:13" ht="15.75" x14ac:dyDescent="0.25">
      <c r="A70" s="99"/>
      <c r="B70" s="49"/>
      <c r="C70" s="10"/>
      <c r="D70" s="11"/>
      <c r="E70" s="12"/>
      <c r="F70" s="94"/>
      <c r="G70" s="10"/>
      <c r="H70" s="13"/>
      <c r="I70" s="14"/>
      <c r="J70" s="14"/>
      <c r="K70" s="14"/>
      <c r="L70" s="15"/>
      <c r="M70" s="10"/>
    </row>
    <row r="71" spans="1:13" ht="15.75" x14ac:dyDescent="0.25">
      <c r="A71" s="99"/>
      <c r="B71" s="49"/>
      <c r="C71" s="10"/>
      <c r="D71" s="11"/>
      <c r="E71" s="12"/>
      <c r="F71" s="94"/>
      <c r="G71" s="10"/>
      <c r="H71" s="13"/>
      <c r="I71" s="14"/>
      <c r="J71" s="14"/>
      <c r="K71" s="14"/>
      <c r="L71" s="15"/>
      <c r="M71" s="10"/>
    </row>
    <row r="72" spans="1:13" ht="16.5" thickBot="1" x14ac:dyDescent="0.3">
      <c r="A72" s="99"/>
      <c r="B72" s="49"/>
      <c r="C72" s="10"/>
      <c r="D72" s="11"/>
      <c r="E72" s="12"/>
      <c r="F72" s="94"/>
      <c r="G72" s="10"/>
      <c r="H72" s="13"/>
      <c r="I72" s="14"/>
      <c r="J72" s="121"/>
      <c r="K72" s="121"/>
      <c r="L72" s="122"/>
      <c r="M72" s="114"/>
    </row>
    <row r="73" spans="1:13" ht="16.5" thickBot="1" x14ac:dyDescent="0.3">
      <c r="A73" s="99"/>
      <c r="B73" s="49"/>
      <c r="C73" s="10"/>
      <c r="D73" s="11"/>
      <c r="E73" s="12"/>
      <c r="F73" s="94"/>
      <c r="G73" s="233" t="s">
        <v>1334</v>
      </c>
      <c r="H73" s="234"/>
      <c r="I73" s="235"/>
      <c r="J73" s="230" t="s">
        <v>80</v>
      </c>
      <c r="K73" s="231"/>
      <c r="L73" s="231"/>
      <c r="M73" s="232"/>
    </row>
    <row r="74" spans="1:13" x14ac:dyDescent="0.2">
      <c r="A74" s="220" t="s">
        <v>1333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2"/>
    </row>
    <row r="75" spans="1:13" ht="13.5" thickBot="1" x14ac:dyDescent="0.25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5"/>
    </row>
    <row r="78" spans="1:13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</sheetData>
  <mergeCells count="18">
    <mergeCell ref="A1:M1"/>
    <mergeCell ref="A2:A3"/>
    <mergeCell ref="B2:B3"/>
    <mergeCell ref="D2:D3"/>
    <mergeCell ref="F2:F3"/>
    <mergeCell ref="G2:G3"/>
    <mergeCell ref="L2:L3"/>
    <mergeCell ref="J2:J3"/>
    <mergeCell ref="K2:K3"/>
    <mergeCell ref="C2:C3"/>
    <mergeCell ref="M2:M3"/>
    <mergeCell ref="E2:E3"/>
    <mergeCell ref="H2:H3"/>
    <mergeCell ref="I2:I3"/>
    <mergeCell ref="J73:M73"/>
    <mergeCell ref="A74:M75"/>
    <mergeCell ref="G73:I73"/>
    <mergeCell ref="A37:M37"/>
  </mergeCells>
  <phoneticPr fontId="1" type="noConversion"/>
  <pageMargins left="0" right="0" top="0.25" bottom="0.25" header="0.5" footer="0.5"/>
  <pageSetup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topLeftCell="A13" workbookViewId="0">
      <selection activeCell="F31" sqref="F31"/>
    </sheetView>
  </sheetViews>
  <sheetFormatPr defaultRowHeight="12.75" x14ac:dyDescent="0.2"/>
  <cols>
    <col min="1" max="1" width="8.85546875" customWidth="1"/>
    <col min="2" max="2" width="8.42578125" customWidth="1"/>
    <col min="3" max="3" width="14.140625" customWidth="1"/>
    <col min="4" max="4" width="5.5703125" customWidth="1"/>
    <col min="5" max="5" width="6.5703125" customWidth="1"/>
    <col min="6" max="7" width="19.7109375" customWidth="1"/>
    <col min="8" max="9" width="11.7109375" customWidth="1"/>
    <col min="10" max="10" width="10.7109375" customWidth="1"/>
    <col min="11" max="11" width="8" customWidth="1"/>
    <col min="12" max="12" width="7.42578125" customWidth="1"/>
  </cols>
  <sheetData>
    <row r="1" spans="1:12" ht="21.95" customHeight="1" x14ac:dyDescent="0.3">
      <c r="A1" s="178" t="s">
        <v>141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x14ac:dyDescent="0.2">
      <c r="A2" s="3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9</v>
      </c>
      <c r="K2" s="2" t="s">
        <v>10</v>
      </c>
      <c r="L2" s="36" t="s">
        <v>11</v>
      </c>
    </row>
    <row r="3" spans="1:12" x14ac:dyDescent="0.2">
      <c r="A3" s="37"/>
      <c r="B3" s="38"/>
      <c r="C3" s="8" t="s">
        <v>13</v>
      </c>
      <c r="D3" s="39"/>
      <c r="E3" s="8" t="s">
        <v>14</v>
      </c>
      <c r="F3" s="39"/>
      <c r="G3" s="39"/>
      <c r="H3" s="8" t="s">
        <v>15</v>
      </c>
      <c r="I3" s="8" t="s">
        <v>16</v>
      </c>
      <c r="J3" s="8" t="s">
        <v>17</v>
      </c>
      <c r="K3" s="8" t="s">
        <v>18</v>
      </c>
      <c r="L3" s="40"/>
    </row>
    <row r="4" spans="1:12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</row>
    <row r="5" spans="1:12" ht="15" x14ac:dyDescent="0.2">
      <c r="A5" s="12">
        <v>38416</v>
      </c>
      <c r="B5" s="10">
        <v>4446</v>
      </c>
      <c r="C5" s="10" t="s">
        <v>26</v>
      </c>
      <c r="D5" s="11" t="s">
        <v>22</v>
      </c>
      <c r="E5" s="12" t="s">
        <v>23</v>
      </c>
      <c r="F5" s="10" t="s">
        <v>142</v>
      </c>
      <c r="G5" s="10" t="s">
        <v>143</v>
      </c>
      <c r="H5" s="13">
        <v>28000</v>
      </c>
      <c r="I5" s="14">
        <v>2100</v>
      </c>
      <c r="J5" s="14">
        <v>27000</v>
      </c>
      <c r="K5" s="14">
        <v>29100</v>
      </c>
      <c r="L5" s="15">
        <v>1.04</v>
      </c>
    </row>
    <row r="6" spans="1:12" ht="15" x14ac:dyDescent="0.2">
      <c r="A6" s="12"/>
      <c r="B6" s="10"/>
      <c r="C6" s="10" t="s">
        <v>29</v>
      </c>
      <c r="D6" s="11"/>
      <c r="E6" s="12"/>
      <c r="F6" s="10"/>
      <c r="G6" s="10" t="s">
        <v>144</v>
      </c>
      <c r="H6" s="13"/>
      <c r="I6" s="14"/>
      <c r="J6" s="14"/>
      <c r="K6" s="14"/>
      <c r="L6" s="15"/>
    </row>
    <row r="7" spans="1:12" ht="15" x14ac:dyDescent="0.2">
      <c r="A7" s="12">
        <v>38569</v>
      </c>
      <c r="B7" s="10">
        <v>4623</v>
      </c>
      <c r="C7" s="10" t="s">
        <v>145</v>
      </c>
      <c r="D7" s="11" t="s">
        <v>22</v>
      </c>
      <c r="E7" s="12" t="s">
        <v>23</v>
      </c>
      <c r="F7" s="10" t="s">
        <v>146</v>
      </c>
      <c r="G7" s="10" t="s">
        <v>147</v>
      </c>
      <c r="H7" s="13">
        <v>57000</v>
      </c>
      <c r="I7" s="14">
        <v>2000</v>
      </c>
      <c r="J7" s="14">
        <v>52500</v>
      </c>
      <c r="K7" s="14">
        <v>54500</v>
      </c>
      <c r="L7" s="15">
        <v>0.96</v>
      </c>
    </row>
    <row r="8" spans="1:12" ht="15" x14ac:dyDescent="0.2">
      <c r="A8" s="12"/>
      <c r="B8" s="10"/>
      <c r="C8" s="10"/>
      <c r="D8" s="11"/>
      <c r="E8" s="12"/>
      <c r="F8" s="10"/>
      <c r="G8" s="10"/>
      <c r="H8" s="13"/>
      <c r="I8" s="14"/>
      <c r="J8" s="14"/>
      <c r="K8" s="14"/>
      <c r="L8" s="15"/>
    </row>
    <row r="9" spans="1:12" ht="15" x14ac:dyDescent="0.2">
      <c r="A9" s="12"/>
      <c r="B9" s="10"/>
      <c r="C9" s="10"/>
      <c r="D9" s="11"/>
      <c r="E9" s="12"/>
      <c r="F9" s="10"/>
      <c r="G9" s="10"/>
      <c r="H9" s="13"/>
      <c r="I9" s="14"/>
      <c r="J9" s="14"/>
      <c r="K9" s="14"/>
      <c r="L9" s="15"/>
    </row>
    <row r="10" spans="1:12" ht="15" x14ac:dyDescent="0.2">
      <c r="A10" s="17" t="s">
        <v>35</v>
      </c>
      <c r="B10" s="24"/>
      <c r="C10" s="10"/>
      <c r="D10" s="11"/>
      <c r="E10" s="12"/>
      <c r="F10" s="10"/>
      <c r="G10" s="10"/>
      <c r="H10" s="13"/>
      <c r="I10" s="14"/>
      <c r="J10" s="14"/>
      <c r="K10" s="14"/>
      <c r="L10" s="15"/>
    </row>
    <row r="11" spans="1:12" ht="15" x14ac:dyDescent="0.2">
      <c r="A11" s="21">
        <v>38270</v>
      </c>
      <c r="B11" s="20">
        <v>4350</v>
      </c>
      <c r="C11" s="10" t="s">
        <v>148</v>
      </c>
      <c r="D11" s="11" t="s">
        <v>22</v>
      </c>
      <c r="E11" s="12" t="s">
        <v>23</v>
      </c>
      <c r="F11" s="10" t="s">
        <v>149</v>
      </c>
      <c r="G11" s="10" t="s">
        <v>150</v>
      </c>
      <c r="H11" s="13">
        <v>42200</v>
      </c>
      <c r="I11" s="14">
        <v>3100</v>
      </c>
      <c r="J11" s="14">
        <v>26600</v>
      </c>
      <c r="K11" s="14">
        <v>29700</v>
      </c>
      <c r="L11" s="15">
        <v>0.7</v>
      </c>
    </row>
    <row r="12" spans="1:12" ht="15" x14ac:dyDescent="0.2">
      <c r="A12" s="19">
        <v>38353</v>
      </c>
      <c r="B12" s="10">
        <v>4417</v>
      </c>
      <c r="C12" s="10" t="s">
        <v>151</v>
      </c>
      <c r="D12" s="11" t="s">
        <v>22</v>
      </c>
      <c r="E12" s="12" t="s">
        <v>64</v>
      </c>
      <c r="F12" s="10" t="s">
        <v>152</v>
      </c>
      <c r="G12" s="10" t="s">
        <v>153</v>
      </c>
      <c r="H12" s="13">
        <v>19000</v>
      </c>
      <c r="I12" s="14">
        <v>2500</v>
      </c>
      <c r="J12" s="14">
        <v>15500</v>
      </c>
      <c r="K12" s="14">
        <v>18000</v>
      </c>
      <c r="L12" s="15">
        <v>0.95</v>
      </c>
    </row>
    <row r="13" spans="1:12" ht="15" x14ac:dyDescent="0.2">
      <c r="A13" s="19">
        <v>38385</v>
      </c>
      <c r="B13" s="10">
        <v>4430</v>
      </c>
      <c r="C13" s="10" t="s">
        <v>154</v>
      </c>
      <c r="D13" s="11" t="s">
        <v>22</v>
      </c>
      <c r="E13" s="12" t="s">
        <v>23</v>
      </c>
      <c r="F13" s="10" t="s">
        <v>155</v>
      </c>
      <c r="G13" s="10" t="s">
        <v>156</v>
      </c>
      <c r="H13" s="13">
        <v>29500</v>
      </c>
      <c r="I13" s="14">
        <v>3500</v>
      </c>
      <c r="J13" s="14">
        <v>26600</v>
      </c>
      <c r="K13" s="14">
        <v>30100</v>
      </c>
      <c r="L13" s="15">
        <v>1.02</v>
      </c>
    </row>
    <row r="14" spans="1:12" ht="15" x14ac:dyDescent="0.2">
      <c r="A14" s="19">
        <v>38477</v>
      </c>
      <c r="B14" s="10">
        <v>4506</v>
      </c>
      <c r="C14" s="10" t="s">
        <v>157</v>
      </c>
      <c r="D14" s="11" t="s">
        <v>22</v>
      </c>
      <c r="E14" s="12" t="s">
        <v>23</v>
      </c>
      <c r="F14" s="10" t="s">
        <v>158</v>
      </c>
      <c r="G14" s="10" t="s">
        <v>159</v>
      </c>
      <c r="H14" s="13">
        <v>35000</v>
      </c>
      <c r="I14" s="14">
        <v>4600</v>
      </c>
      <c r="J14" s="14">
        <v>17700</v>
      </c>
      <c r="K14" s="14">
        <v>22300</v>
      </c>
      <c r="L14" s="15">
        <v>0.64</v>
      </c>
    </row>
    <row r="15" spans="1:12" ht="15" x14ac:dyDescent="0.2">
      <c r="A15" s="19"/>
      <c r="B15" s="10"/>
      <c r="C15" s="10" t="s">
        <v>160</v>
      </c>
      <c r="D15" s="11"/>
      <c r="E15" s="12"/>
      <c r="F15" s="10"/>
      <c r="G15" s="10"/>
      <c r="H15" s="13"/>
      <c r="I15" s="14"/>
      <c r="J15" s="14"/>
      <c r="K15" s="14"/>
      <c r="L15" s="15"/>
    </row>
    <row r="16" spans="1:12" ht="15" x14ac:dyDescent="0.2">
      <c r="A16" s="19">
        <v>38569</v>
      </c>
      <c r="B16" s="22">
        <v>4611</v>
      </c>
      <c r="C16" s="10" t="s">
        <v>161</v>
      </c>
      <c r="D16" s="11" t="s">
        <v>22</v>
      </c>
      <c r="E16" s="12" t="s">
        <v>23</v>
      </c>
      <c r="F16" s="10" t="s">
        <v>162</v>
      </c>
      <c r="G16" s="10" t="s">
        <v>163</v>
      </c>
      <c r="H16" s="13">
        <v>10500</v>
      </c>
      <c r="I16" s="14">
        <v>3600</v>
      </c>
      <c r="J16" s="14">
        <v>3900</v>
      </c>
      <c r="K16" s="14">
        <v>7500</v>
      </c>
      <c r="L16" s="15">
        <v>0.72</v>
      </c>
    </row>
    <row r="17" spans="1:22" ht="15" x14ac:dyDescent="0.2">
      <c r="A17" s="19">
        <v>38583</v>
      </c>
      <c r="B17" s="10">
        <v>4585</v>
      </c>
      <c r="C17" s="10" t="s">
        <v>164</v>
      </c>
      <c r="D17" s="11" t="s">
        <v>22</v>
      </c>
      <c r="E17" s="12" t="s">
        <v>23</v>
      </c>
      <c r="F17" s="10" t="s">
        <v>165</v>
      </c>
      <c r="G17" s="10" t="s">
        <v>166</v>
      </c>
      <c r="H17" s="13">
        <v>12000</v>
      </c>
      <c r="I17" s="14">
        <v>4800</v>
      </c>
      <c r="J17" s="14">
        <v>9800</v>
      </c>
      <c r="K17" s="14">
        <v>14600</v>
      </c>
      <c r="L17" s="15">
        <v>1.22</v>
      </c>
    </row>
    <row r="18" spans="1:22" ht="15" x14ac:dyDescent="0.2">
      <c r="A18" s="17" t="s">
        <v>52</v>
      </c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</row>
    <row r="19" spans="1:22" ht="15" x14ac:dyDescent="0.2">
      <c r="A19" s="25">
        <v>38295</v>
      </c>
      <c r="B19" s="20">
        <v>4379</v>
      </c>
      <c r="C19" s="10" t="s">
        <v>167</v>
      </c>
      <c r="D19" s="11" t="s">
        <v>22</v>
      </c>
      <c r="E19" s="12" t="s">
        <v>23</v>
      </c>
      <c r="F19" s="10" t="s">
        <v>168</v>
      </c>
      <c r="G19" s="10" t="s">
        <v>169</v>
      </c>
      <c r="H19" s="13">
        <v>25000</v>
      </c>
      <c r="I19" s="14">
        <v>2000</v>
      </c>
      <c r="J19" s="14">
        <v>19400</v>
      </c>
      <c r="K19" s="14">
        <v>21400</v>
      </c>
      <c r="L19" s="15">
        <v>0.86</v>
      </c>
    </row>
    <row r="20" spans="1:22" ht="15" x14ac:dyDescent="0.2">
      <c r="A20" s="12"/>
      <c r="B20" s="10"/>
      <c r="C20" s="10"/>
      <c r="D20" s="11"/>
      <c r="E20" s="12"/>
      <c r="F20" s="10"/>
      <c r="G20" s="10"/>
      <c r="H20" s="13"/>
      <c r="I20" s="14"/>
      <c r="J20" s="14"/>
      <c r="K20" s="14"/>
      <c r="L20" s="15"/>
    </row>
    <row r="21" spans="1:22" ht="15" x14ac:dyDescent="0.2">
      <c r="A21" s="26" t="s">
        <v>61</v>
      </c>
      <c r="B21" s="10"/>
      <c r="C21" s="10"/>
      <c r="D21" s="11"/>
      <c r="E21" s="12"/>
      <c r="F21" s="10"/>
      <c r="G21" s="10"/>
      <c r="H21" s="13"/>
      <c r="I21" s="14"/>
      <c r="J21" s="14"/>
      <c r="K21" s="14"/>
      <c r="L21" s="15"/>
    </row>
    <row r="22" spans="1:22" ht="15" x14ac:dyDescent="0.2">
      <c r="A22" s="12">
        <v>38499</v>
      </c>
      <c r="B22" s="10">
        <v>4505</v>
      </c>
      <c r="C22" s="10" t="s">
        <v>170</v>
      </c>
      <c r="D22" s="11" t="s">
        <v>22</v>
      </c>
      <c r="E22" s="12" t="s">
        <v>23</v>
      </c>
      <c r="F22" s="10" t="s">
        <v>171</v>
      </c>
      <c r="G22" s="10" t="s">
        <v>172</v>
      </c>
      <c r="H22" s="13">
        <v>3000</v>
      </c>
      <c r="I22" s="14">
        <v>3000</v>
      </c>
      <c r="J22" s="14"/>
      <c r="K22" s="14">
        <v>3000</v>
      </c>
      <c r="L22" s="15">
        <v>1</v>
      </c>
    </row>
    <row r="23" spans="1:22" ht="15" x14ac:dyDescent="0.2">
      <c r="A23" s="12">
        <v>38495</v>
      </c>
      <c r="B23" s="10">
        <v>4510</v>
      </c>
      <c r="C23" s="10" t="s">
        <v>173</v>
      </c>
      <c r="D23" s="11" t="s">
        <v>22</v>
      </c>
      <c r="E23" s="12" t="s">
        <v>23</v>
      </c>
      <c r="F23" s="10" t="s">
        <v>174</v>
      </c>
      <c r="G23" s="10" t="s">
        <v>175</v>
      </c>
      <c r="H23" s="13">
        <v>79000</v>
      </c>
      <c r="I23" s="14">
        <v>6500</v>
      </c>
      <c r="J23" s="14">
        <v>41800</v>
      </c>
      <c r="K23" s="14">
        <v>48300</v>
      </c>
      <c r="L23" s="15">
        <v>0.61</v>
      </c>
    </row>
    <row r="24" spans="1:22" ht="15" x14ac:dyDescent="0.2">
      <c r="A24" s="12">
        <v>38597</v>
      </c>
      <c r="B24" s="10">
        <v>4610</v>
      </c>
      <c r="C24" s="10" t="s">
        <v>176</v>
      </c>
      <c r="D24" s="11" t="s">
        <v>22</v>
      </c>
      <c r="E24" s="12" t="s">
        <v>23</v>
      </c>
      <c r="F24" s="10" t="s">
        <v>177</v>
      </c>
      <c r="G24" s="10" t="s">
        <v>178</v>
      </c>
      <c r="H24" s="13">
        <v>123260</v>
      </c>
      <c r="I24" s="14">
        <v>10000</v>
      </c>
      <c r="J24" s="14">
        <v>73300</v>
      </c>
      <c r="K24" s="14">
        <v>83300</v>
      </c>
      <c r="L24" s="15">
        <v>0.68</v>
      </c>
    </row>
    <row r="25" spans="1:22" ht="15" x14ac:dyDescent="0.2">
      <c r="A25" s="12">
        <v>38508</v>
      </c>
      <c r="B25" s="10">
        <v>4540</v>
      </c>
      <c r="C25" s="10" t="s">
        <v>179</v>
      </c>
      <c r="D25" s="11" t="s">
        <v>22</v>
      </c>
      <c r="E25" s="12" t="s">
        <v>23</v>
      </c>
      <c r="F25" s="10" t="s">
        <v>180</v>
      </c>
      <c r="G25" s="10" t="s">
        <v>181</v>
      </c>
      <c r="H25" s="13">
        <v>8500</v>
      </c>
      <c r="I25" s="14">
        <v>6100</v>
      </c>
      <c r="J25" s="14"/>
      <c r="K25" s="14">
        <v>6100</v>
      </c>
      <c r="L25" s="15">
        <v>0.72</v>
      </c>
    </row>
    <row r="26" spans="1:22" ht="15" x14ac:dyDescent="0.2">
      <c r="A26" s="12">
        <v>38600</v>
      </c>
      <c r="B26" s="10">
        <v>4627</v>
      </c>
      <c r="C26" s="10" t="s">
        <v>182</v>
      </c>
      <c r="D26" s="11" t="s">
        <v>22</v>
      </c>
      <c r="E26" s="12" t="s">
        <v>23</v>
      </c>
      <c r="F26" s="10" t="s">
        <v>183</v>
      </c>
      <c r="G26" s="10" t="s">
        <v>184</v>
      </c>
      <c r="H26" s="13">
        <v>45000</v>
      </c>
      <c r="I26" s="14">
        <v>10000</v>
      </c>
      <c r="J26" s="14">
        <v>37200</v>
      </c>
      <c r="K26" s="14">
        <v>47200</v>
      </c>
      <c r="L26" s="15">
        <v>1.05</v>
      </c>
    </row>
    <row r="27" spans="1:22" ht="15" x14ac:dyDescent="0.2">
      <c r="A27" s="12">
        <v>38616</v>
      </c>
      <c r="B27" s="10">
        <v>4641</v>
      </c>
      <c r="C27" s="10" t="s">
        <v>185</v>
      </c>
      <c r="D27" s="11" t="s">
        <v>22</v>
      </c>
      <c r="E27" s="12" t="s">
        <v>23</v>
      </c>
      <c r="F27" s="10" t="s">
        <v>186</v>
      </c>
      <c r="G27" s="10" t="s">
        <v>187</v>
      </c>
      <c r="H27" s="13">
        <v>86500</v>
      </c>
      <c r="I27" s="14">
        <v>10000</v>
      </c>
      <c r="J27" s="14">
        <v>36600</v>
      </c>
      <c r="K27" s="14">
        <v>46600</v>
      </c>
      <c r="L27" s="15">
        <v>0.54</v>
      </c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38600</v>
      </c>
      <c r="B28" s="10">
        <v>4677</v>
      </c>
      <c r="C28" s="10" t="s">
        <v>188</v>
      </c>
      <c r="D28" s="11" t="s">
        <v>22</v>
      </c>
      <c r="E28" s="12" t="s">
        <v>23</v>
      </c>
      <c r="F28" s="10" t="s">
        <v>189</v>
      </c>
      <c r="G28" s="10" t="s">
        <v>190</v>
      </c>
      <c r="H28" s="13">
        <v>24500</v>
      </c>
      <c r="I28" s="14">
        <v>7500</v>
      </c>
      <c r="J28" s="14">
        <v>13700</v>
      </c>
      <c r="K28" s="14">
        <v>21200</v>
      </c>
      <c r="L28" s="15">
        <v>0.87</v>
      </c>
    </row>
    <row r="29" spans="1:22" ht="15" x14ac:dyDescent="0.2">
      <c r="A29" s="12"/>
      <c r="B29" s="10"/>
      <c r="C29" s="10"/>
      <c r="D29" s="11"/>
      <c r="E29" s="12"/>
      <c r="F29" s="185" t="s">
        <v>191</v>
      </c>
      <c r="G29" s="186"/>
      <c r="H29" s="186"/>
      <c r="I29" s="186"/>
      <c r="J29" s="186"/>
      <c r="K29" s="186"/>
      <c r="L29" s="184"/>
    </row>
    <row r="30" spans="1:22" ht="15" x14ac:dyDescent="0.2">
      <c r="A30" s="12"/>
      <c r="B30" s="10"/>
      <c r="C30" s="10"/>
      <c r="D30" s="11"/>
      <c r="E30" s="12"/>
      <c r="F30" s="10"/>
      <c r="G30" s="10"/>
      <c r="H30" s="13"/>
      <c r="I30" s="14"/>
      <c r="J30" s="14"/>
      <c r="K30" s="14"/>
      <c r="L30" s="15"/>
    </row>
    <row r="31" spans="1:22" ht="15" x14ac:dyDescent="0.2">
      <c r="A31" s="12"/>
      <c r="B31" s="10"/>
      <c r="C31" s="10"/>
      <c r="D31" s="11"/>
      <c r="E31" s="12"/>
      <c r="F31" s="10"/>
      <c r="G31" s="10"/>
      <c r="H31" s="13"/>
      <c r="I31" s="14"/>
      <c r="J31" s="14"/>
      <c r="K31" s="14"/>
      <c r="L31" s="15"/>
    </row>
    <row r="32" spans="1:22" ht="15" x14ac:dyDescent="0.2">
      <c r="A32" s="12"/>
      <c r="B32" s="10"/>
      <c r="C32" s="10"/>
      <c r="D32" s="11"/>
      <c r="E32" s="12"/>
      <c r="F32" s="10"/>
      <c r="G32" s="10"/>
      <c r="H32" s="13"/>
      <c r="I32" s="14"/>
      <c r="J32" s="14"/>
      <c r="K32" s="14"/>
      <c r="L32" s="15"/>
    </row>
    <row r="33" spans="1:12" ht="15" x14ac:dyDescent="0.2">
      <c r="A33" s="12"/>
      <c r="B33" s="10"/>
      <c r="C33" s="10"/>
      <c r="D33" s="11"/>
      <c r="E33" s="12"/>
      <c r="F33" s="10"/>
      <c r="G33" s="10"/>
      <c r="H33" s="13"/>
      <c r="I33" s="14"/>
      <c r="J33" s="14"/>
      <c r="K33" s="14"/>
      <c r="L33" s="15"/>
    </row>
    <row r="34" spans="1:12" ht="15" x14ac:dyDescent="0.2">
      <c r="A34" s="12"/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</row>
    <row r="35" spans="1:12" ht="15" x14ac:dyDescent="0.2">
      <c r="A35" s="12"/>
      <c r="B35" s="10"/>
      <c r="C35" s="10"/>
      <c r="D35" s="11"/>
      <c r="E35" s="12"/>
      <c r="F35" s="10"/>
      <c r="G35" s="10"/>
      <c r="H35" s="13"/>
      <c r="I35" s="14"/>
      <c r="J35" s="14"/>
      <c r="K35" s="14"/>
      <c r="L35" s="15"/>
    </row>
    <row r="36" spans="1:12" ht="15" x14ac:dyDescent="0.2">
      <c r="A36" s="12"/>
      <c r="B36" s="10"/>
      <c r="C36" s="10"/>
      <c r="D36" s="11"/>
      <c r="E36" s="12"/>
      <c r="F36" s="10"/>
      <c r="G36" s="10"/>
      <c r="H36" s="13"/>
      <c r="I36" s="14"/>
      <c r="J36" s="14"/>
      <c r="K36" s="14"/>
      <c r="L36" s="15"/>
    </row>
    <row r="37" spans="1:12" ht="15" x14ac:dyDescent="0.2">
      <c r="A37" s="12"/>
      <c r="B37" s="10"/>
      <c r="C37" s="10"/>
      <c r="D37" s="11"/>
      <c r="E37" s="12"/>
      <c r="F37" s="10"/>
      <c r="G37" s="10"/>
      <c r="H37" s="13"/>
      <c r="I37" s="14"/>
      <c r="J37" s="14"/>
      <c r="K37" s="14"/>
      <c r="L37" s="15"/>
    </row>
    <row r="38" spans="1:12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</row>
    <row r="39" spans="1:12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</row>
    <row r="40" spans="1:12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192</v>
      </c>
      <c r="K40" s="183"/>
      <c r="L40" s="15"/>
    </row>
    <row r="41" spans="1:12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2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2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2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2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2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2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2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5">
    <mergeCell ref="A1:L1"/>
    <mergeCell ref="A4:B4"/>
    <mergeCell ref="J40:K40"/>
    <mergeCell ref="H40:I40"/>
    <mergeCell ref="F29:L29"/>
  </mergeCells>
  <phoneticPr fontId="1" type="noConversion"/>
  <pageMargins left="0" right="0" top="0" bottom="0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7B7A-89F8-418F-B171-43030CACED58}">
  <dimension ref="A1:U96"/>
  <sheetViews>
    <sheetView zoomScale="110" zoomScaleNormal="110" workbookViewId="0">
      <pane ySplit="4" topLeftCell="A51" activePane="bottomLeft" state="frozen"/>
      <selection pane="bottomLeft" activeCell="L45" sqref="L45"/>
    </sheetView>
  </sheetViews>
  <sheetFormatPr defaultRowHeight="12.75" x14ac:dyDescent="0.2"/>
  <cols>
    <col min="1" max="1" width="9" customWidth="1"/>
    <col min="2" max="2" width="9.5703125" customWidth="1"/>
    <col min="3" max="3" width="13.28515625" customWidth="1"/>
    <col min="4" max="4" width="6.140625" customWidth="1"/>
    <col min="5" max="5" width="5.28515625" customWidth="1"/>
    <col min="6" max="6" width="18.5703125" customWidth="1"/>
    <col min="7" max="7" width="17.140625" customWidth="1"/>
    <col min="8" max="8" width="8.5703125" customWidth="1"/>
    <col min="9" max="9" width="8.7109375" customWidth="1"/>
    <col min="10" max="10" width="10.42578125" customWidth="1"/>
    <col min="11" max="11" width="11.140625" customWidth="1"/>
    <col min="12" max="12" width="6.5703125" customWidth="1"/>
    <col min="13" max="13" width="11.5703125" style="159" customWidth="1"/>
  </cols>
  <sheetData>
    <row r="1" spans="1:13" ht="21.95" customHeight="1" x14ac:dyDescent="0.3">
      <c r="A1" s="187" t="s">
        <v>1389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 x14ac:dyDescent="0.2">
      <c r="A2" s="245" t="s">
        <v>1421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99"/>
    </row>
    <row r="3" spans="1:13" x14ac:dyDescent="0.2">
      <c r="A3" s="226" t="s">
        <v>1</v>
      </c>
      <c r="B3" s="226" t="s">
        <v>2</v>
      </c>
      <c r="C3" s="228" t="s">
        <v>1335</v>
      </c>
      <c r="D3" s="226" t="s">
        <v>4</v>
      </c>
      <c r="E3" s="226" t="s">
        <v>14</v>
      </c>
      <c r="F3" s="226" t="s">
        <v>6</v>
      </c>
      <c r="G3" s="226" t="s">
        <v>7</v>
      </c>
      <c r="H3" s="226" t="s">
        <v>1337</v>
      </c>
      <c r="I3" s="228" t="s">
        <v>1338</v>
      </c>
      <c r="J3" s="228" t="s">
        <v>1339</v>
      </c>
      <c r="K3" s="228" t="s">
        <v>1340</v>
      </c>
      <c r="L3" s="226" t="s">
        <v>11</v>
      </c>
      <c r="M3" s="228" t="s">
        <v>1336</v>
      </c>
    </row>
    <row r="4" spans="1:13" x14ac:dyDescent="0.2">
      <c r="A4" s="227"/>
      <c r="B4" s="227"/>
      <c r="C4" s="229"/>
      <c r="D4" s="227"/>
      <c r="E4" s="227"/>
      <c r="F4" s="227"/>
      <c r="G4" s="227"/>
      <c r="H4" s="227"/>
      <c r="I4" s="229"/>
      <c r="J4" s="229"/>
      <c r="K4" s="229"/>
      <c r="L4" s="227"/>
      <c r="M4" s="229"/>
    </row>
    <row r="5" spans="1:13" ht="15.75" x14ac:dyDescent="0.25">
      <c r="A5" s="123" t="s">
        <v>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60"/>
    </row>
    <row r="6" spans="1:13" s="92" customFormat="1" ht="14.25" x14ac:dyDescent="0.2">
      <c r="A6" s="141">
        <v>44904</v>
      </c>
      <c r="B6" s="136">
        <v>1497021</v>
      </c>
      <c r="C6" s="118" t="s">
        <v>1053</v>
      </c>
      <c r="D6" s="137" t="s">
        <v>22</v>
      </c>
      <c r="E6" s="138" t="s">
        <v>23</v>
      </c>
      <c r="F6" s="118" t="s">
        <v>1269</v>
      </c>
      <c r="G6" s="118" t="s">
        <v>1397</v>
      </c>
      <c r="H6" s="139">
        <v>56500</v>
      </c>
      <c r="I6" s="140">
        <v>5600</v>
      </c>
      <c r="J6" s="140">
        <v>58100</v>
      </c>
      <c r="K6" s="140">
        <v>63700</v>
      </c>
      <c r="L6" s="93">
        <v>1.1299999999999999</v>
      </c>
      <c r="M6" s="137" t="s">
        <v>361</v>
      </c>
    </row>
    <row r="7" spans="1:13" ht="14.25" x14ac:dyDescent="0.2">
      <c r="A7" s="152">
        <v>44980</v>
      </c>
      <c r="B7" s="130">
        <v>1515004</v>
      </c>
      <c r="C7" s="111" t="s">
        <v>1220</v>
      </c>
      <c r="D7" s="131" t="s">
        <v>22</v>
      </c>
      <c r="E7" s="132" t="s">
        <v>23</v>
      </c>
      <c r="F7" s="165" t="s">
        <v>1222</v>
      </c>
      <c r="G7" s="111" t="s">
        <v>930</v>
      </c>
      <c r="H7" s="133">
        <v>14000</v>
      </c>
      <c r="I7" s="134">
        <v>3900</v>
      </c>
      <c r="J7" s="134">
        <v>30500</v>
      </c>
      <c r="K7" s="134">
        <v>34400</v>
      </c>
      <c r="L7" s="143"/>
      <c r="M7" s="131"/>
    </row>
    <row r="8" spans="1:13" s="92" customFormat="1" ht="14.25" x14ac:dyDescent="0.2">
      <c r="A8" s="141">
        <v>45048</v>
      </c>
      <c r="B8" s="118">
        <v>1531545</v>
      </c>
      <c r="C8" s="118" t="s">
        <v>1407</v>
      </c>
      <c r="D8" s="137" t="s">
        <v>22</v>
      </c>
      <c r="E8" s="138" t="s">
        <v>23</v>
      </c>
      <c r="F8" s="118" t="s">
        <v>1408</v>
      </c>
      <c r="G8" s="118" t="s">
        <v>1409</v>
      </c>
      <c r="H8" s="139">
        <v>130000</v>
      </c>
      <c r="I8" s="140">
        <v>5900</v>
      </c>
      <c r="J8" s="140">
        <v>90300</v>
      </c>
      <c r="K8" s="140">
        <v>96200</v>
      </c>
      <c r="L8" s="93">
        <v>0.74</v>
      </c>
      <c r="M8" s="137" t="s">
        <v>287</v>
      </c>
    </row>
    <row r="9" spans="1:13" s="92" customFormat="1" ht="14.25" x14ac:dyDescent="0.2">
      <c r="A9" s="141">
        <v>45147</v>
      </c>
      <c r="B9" s="118">
        <v>1566806</v>
      </c>
      <c r="C9" s="118" t="s">
        <v>856</v>
      </c>
      <c r="D9" s="137" t="s">
        <v>22</v>
      </c>
      <c r="E9" s="138" t="s">
        <v>23</v>
      </c>
      <c r="F9" s="118" t="s">
        <v>110</v>
      </c>
      <c r="G9" s="118" t="s">
        <v>1437</v>
      </c>
      <c r="H9" s="139">
        <v>57000</v>
      </c>
      <c r="I9" s="140">
        <v>5000</v>
      </c>
      <c r="J9" s="140">
        <v>63000</v>
      </c>
      <c r="K9" s="140">
        <v>68000</v>
      </c>
      <c r="L9" s="93">
        <v>1.19</v>
      </c>
      <c r="M9" s="137" t="s">
        <v>630</v>
      </c>
    </row>
    <row r="10" spans="1:13" ht="14.25" x14ac:dyDescent="0.2">
      <c r="A10" s="135">
        <v>45184</v>
      </c>
      <c r="B10" s="118">
        <v>1580143</v>
      </c>
      <c r="C10" s="118" t="s">
        <v>1447</v>
      </c>
      <c r="D10" s="137" t="s">
        <v>22</v>
      </c>
      <c r="E10" s="138" t="s">
        <v>23</v>
      </c>
      <c r="F10" s="118" t="s">
        <v>1448</v>
      </c>
      <c r="G10" s="118" t="s">
        <v>1449</v>
      </c>
      <c r="H10" s="139">
        <v>137000</v>
      </c>
      <c r="I10" s="140">
        <v>11500</v>
      </c>
      <c r="J10" s="140">
        <v>89000</v>
      </c>
      <c r="K10" s="140">
        <v>100500</v>
      </c>
      <c r="L10" s="93">
        <v>0.73</v>
      </c>
      <c r="M10" s="137" t="s">
        <v>287</v>
      </c>
    </row>
    <row r="11" spans="1:13" ht="14.25" x14ac:dyDescent="0.2">
      <c r="A11" s="152">
        <v>45184</v>
      </c>
      <c r="B11" s="111">
        <v>1581861</v>
      </c>
      <c r="C11" s="111" t="s">
        <v>1450</v>
      </c>
      <c r="D11" s="131" t="s">
        <v>22</v>
      </c>
      <c r="E11" s="132" t="s">
        <v>842</v>
      </c>
      <c r="F11" s="111" t="s">
        <v>1451</v>
      </c>
      <c r="G11" s="111" t="s">
        <v>1452</v>
      </c>
      <c r="H11" s="133">
        <v>58000</v>
      </c>
      <c r="I11" s="134">
        <v>8300</v>
      </c>
      <c r="J11" s="134">
        <v>105400</v>
      </c>
      <c r="K11" s="134">
        <v>113700</v>
      </c>
      <c r="L11" s="143">
        <v>1.96</v>
      </c>
      <c r="M11" s="131" t="s">
        <v>287</v>
      </c>
    </row>
    <row r="12" spans="1:13" ht="14.25" x14ac:dyDescent="0.2">
      <c r="A12" s="152"/>
      <c r="B12" s="111"/>
      <c r="C12" s="111"/>
      <c r="D12" s="131"/>
      <c r="E12" s="132"/>
      <c r="F12" s="111"/>
      <c r="G12" s="111"/>
      <c r="H12" s="133"/>
      <c r="I12" s="134"/>
      <c r="J12" s="134"/>
      <c r="K12" s="134"/>
      <c r="L12" s="143"/>
      <c r="M12" s="131"/>
    </row>
    <row r="13" spans="1:13" ht="14.25" x14ac:dyDescent="0.2">
      <c r="A13" s="95"/>
      <c r="B13" s="111"/>
      <c r="C13" s="111"/>
      <c r="D13" s="131"/>
      <c r="E13" s="132"/>
      <c r="F13" s="111"/>
      <c r="G13" s="111"/>
      <c r="H13" s="133"/>
      <c r="I13" s="134"/>
      <c r="J13" s="134"/>
      <c r="K13" s="134"/>
      <c r="L13" s="143"/>
      <c r="M13" s="131"/>
    </row>
    <row r="14" spans="1:13" ht="14.25" x14ac:dyDescent="0.2">
      <c r="A14" s="95"/>
      <c r="B14" s="111"/>
      <c r="C14" s="111"/>
      <c r="D14" s="131"/>
      <c r="E14" s="132"/>
      <c r="F14" s="111"/>
      <c r="G14" s="111"/>
      <c r="H14" s="133"/>
      <c r="I14" s="134"/>
      <c r="J14" s="134"/>
      <c r="K14" s="134"/>
      <c r="L14" s="143"/>
      <c r="M14" s="131"/>
    </row>
    <row r="15" spans="1:13" ht="15" x14ac:dyDescent="0.2">
      <c r="A15" s="95"/>
      <c r="B15" s="68"/>
      <c r="C15" s="61"/>
      <c r="D15" s="62"/>
      <c r="E15" s="63"/>
      <c r="F15" s="61"/>
      <c r="G15" s="61"/>
      <c r="H15" s="64"/>
      <c r="I15" s="65"/>
      <c r="J15" s="65"/>
      <c r="K15" s="65"/>
      <c r="L15" s="15"/>
      <c r="M15" s="62"/>
    </row>
    <row r="16" spans="1:13" ht="15" x14ac:dyDescent="0.2">
      <c r="A16" s="95"/>
      <c r="B16" s="68"/>
      <c r="C16" s="61"/>
      <c r="D16" s="62"/>
      <c r="E16" s="63"/>
      <c r="F16" s="61"/>
      <c r="G16" s="61"/>
      <c r="H16" s="64"/>
      <c r="I16" s="65"/>
      <c r="J16" s="65"/>
      <c r="K16" s="65"/>
      <c r="L16" s="15"/>
      <c r="M16" s="62"/>
    </row>
    <row r="17" spans="1:19" ht="15" x14ac:dyDescent="0.2">
      <c r="A17" s="95"/>
      <c r="B17" s="68"/>
      <c r="C17" s="61"/>
      <c r="D17" s="62"/>
      <c r="E17" s="63"/>
      <c r="F17" s="61"/>
      <c r="G17" s="61"/>
      <c r="H17" s="64"/>
      <c r="I17" s="65"/>
      <c r="J17" s="65"/>
      <c r="K17" s="65"/>
      <c r="L17" s="15"/>
      <c r="M17" s="62"/>
    </row>
    <row r="18" spans="1:19" ht="15.75" x14ac:dyDescent="0.25">
      <c r="A18" s="123" t="s">
        <v>61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60"/>
    </row>
    <row r="19" spans="1:19" ht="14.25" x14ac:dyDescent="0.2">
      <c r="A19" s="141">
        <v>44932</v>
      </c>
      <c r="B19" s="118">
        <v>1504702</v>
      </c>
      <c r="C19" s="118" t="s">
        <v>420</v>
      </c>
      <c r="D19" s="137" t="s">
        <v>22</v>
      </c>
      <c r="E19" s="138" t="s">
        <v>23</v>
      </c>
      <c r="F19" s="118" t="s">
        <v>1398</v>
      </c>
      <c r="G19" s="118" t="s">
        <v>1300</v>
      </c>
      <c r="H19" s="139">
        <v>200000</v>
      </c>
      <c r="I19" s="140">
        <v>7500</v>
      </c>
      <c r="J19" s="140">
        <v>188700</v>
      </c>
      <c r="K19" s="140">
        <v>196200</v>
      </c>
      <c r="L19" s="93">
        <v>0.98</v>
      </c>
      <c r="M19" s="137" t="s">
        <v>287</v>
      </c>
    </row>
    <row r="20" spans="1:19" ht="14.25" x14ac:dyDescent="0.2">
      <c r="A20" s="141">
        <v>44958</v>
      </c>
      <c r="B20" s="118">
        <v>1509701</v>
      </c>
      <c r="C20" s="118" t="s">
        <v>121</v>
      </c>
      <c r="D20" s="137" t="s">
        <v>22</v>
      </c>
      <c r="E20" s="138" t="s">
        <v>23</v>
      </c>
      <c r="F20" s="118" t="s">
        <v>1136</v>
      </c>
      <c r="G20" s="118" t="s">
        <v>449</v>
      </c>
      <c r="H20" s="139">
        <v>239000</v>
      </c>
      <c r="I20" s="140">
        <v>8300</v>
      </c>
      <c r="J20" s="140">
        <v>218700</v>
      </c>
      <c r="K20" s="140">
        <v>227000</v>
      </c>
      <c r="L20" s="93">
        <v>0.95</v>
      </c>
      <c r="M20" s="137" t="s">
        <v>1403</v>
      </c>
    </row>
    <row r="21" spans="1:19" ht="14.25" x14ac:dyDescent="0.2">
      <c r="A21" s="141">
        <v>44979</v>
      </c>
      <c r="B21" s="118">
        <v>1513082</v>
      </c>
      <c r="C21" s="118" t="s">
        <v>737</v>
      </c>
      <c r="D21" s="142" t="s">
        <v>22</v>
      </c>
      <c r="E21" s="138" t="s">
        <v>23</v>
      </c>
      <c r="F21" s="118" t="s">
        <v>1300</v>
      </c>
      <c r="G21" s="118" t="s">
        <v>1402</v>
      </c>
      <c r="H21" s="139">
        <v>145000</v>
      </c>
      <c r="I21" s="140">
        <v>6300</v>
      </c>
      <c r="J21" s="140">
        <v>138600</v>
      </c>
      <c r="K21" s="140">
        <v>144900</v>
      </c>
      <c r="L21" s="93">
        <v>1</v>
      </c>
      <c r="M21" s="137" t="s">
        <v>287</v>
      </c>
    </row>
    <row r="22" spans="1:19" ht="14.25" x14ac:dyDescent="0.2">
      <c r="A22" s="141">
        <v>45051</v>
      </c>
      <c r="B22" s="118">
        <v>1532048</v>
      </c>
      <c r="C22" s="118" t="s">
        <v>1184</v>
      </c>
      <c r="D22" s="137" t="s">
        <v>22</v>
      </c>
      <c r="E22" s="138" t="s">
        <v>23</v>
      </c>
      <c r="F22" s="118" t="s">
        <v>1185</v>
      </c>
      <c r="G22" s="118" t="s">
        <v>1186</v>
      </c>
      <c r="H22" s="139">
        <v>32000</v>
      </c>
      <c r="I22" s="140">
        <v>22000</v>
      </c>
      <c r="J22" s="140">
        <v>0</v>
      </c>
      <c r="K22" s="140">
        <v>22000</v>
      </c>
      <c r="L22" s="93">
        <v>0.69</v>
      </c>
      <c r="M22" s="161"/>
    </row>
    <row r="23" spans="1:19" ht="14.25" x14ac:dyDescent="0.2">
      <c r="A23" s="141"/>
      <c r="B23" s="118"/>
      <c r="C23" s="239" t="s">
        <v>1413</v>
      </c>
      <c r="D23" s="240"/>
      <c r="E23" s="240"/>
      <c r="F23" s="241"/>
      <c r="G23" s="118"/>
      <c r="H23" s="139"/>
      <c r="I23" s="140"/>
      <c r="J23" s="140"/>
      <c r="K23" s="140"/>
      <c r="L23" s="93"/>
      <c r="M23" s="137"/>
    </row>
    <row r="24" spans="1:19" ht="14.25" x14ac:dyDescent="0.2">
      <c r="A24" s="141">
        <v>45076</v>
      </c>
      <c r="B24" s="118">
        <v>1539436</v>
      </c>
      <c r="C24" s="118" t="s">
        <v>1418</v>
      </c>
      <c r="D24" s="137" t="s">
        <v>22</v>
      </c>
      <c r="E24" s="138" t="s">
        <v>23</v>
      </c>
      <c r="F24" s="118" t="s">
        <v>1419</v>
      </c>
      <c r="G24" s="118" t="s">
        <v>1420</v>
      </c>
      <c r="H24" s="139">
        <v>53000</v>
      </c>
      <c r="I24" s="140">
        <v>4100</v>
      </c>
      <c r="J24" s="140">
        <v>33300</v>
      </c>
      <c r="K24" s="140">
        <v>37400</v>
      </c>
      <c r="L24" s="93">
        <v>0.71</v>
      </c>
      <c r="M24" s="137" t="s">
        <v>359</v>
      </c>
    </row>
    <row r="25" spans="1:19" ht="14.25" x14ac:dyDescent="0.2">
      <c r="A25" s="129">
        <v>45093</v>
      </c>
      <c r="B25" s="111">
        <v>1546477</v>
      </c>
      <c r="C25" s="111" t="s">
        <v>901</v>
      </c>
      <c r="D25" s="131" t="s">
        <v>22</v>
      </c>
      <c r="E25" s="132" t="s">
        <v>23</v>
      </c>
      <c r="F25" s="111" t="s">
        <v>902</v>
      </c>
      <c r="G25" s="111" t="s">
        <v>1422</v>
      </c>
      <c r="H25" s="133">
        <v>55000</v>
      </c>
      <c r="I25" s="134">
        <v>5000</v>
      </c>
      <c r="J25" s="134">
        <v>58100</v>
      </c>
      <c r="K25" s="134">
        <v>63100</v>
      </c>
      <c r="L25" s="143">
        <v>1.1499999999999999</v>
      </c>
      <c r="M25" s="131"/>
    </row>
    <row r="26" spans="1:19" ht="14.25" x14ac:dyDescent="0.2">
      <c r="A26" s="129">
        <v>45106</v>
      </c>
      <c r="B26" s="111">
        <v>1550812</v>
      </c>
      <c r="C26" s="111" t="s">
        <v>1423</v>
      </c>
      <c r="D26" s="131" t="s">
        <v>22</v>
      </c>
      <c r="E26" s="132" t="s">
        <v>533</v>
      </c>
      <c r="F26" s="111" t="s">
        <v>1248</v>
      </c>
      <c r="G26" s="111" t="s">
        <v>1424</v>
      </c>
      <c r="H26" s="133">
        <v>160000</v>
      </c>
      <c r="I26" s="134">
        <v>5000</v>
      </c>
      <c r="J26" s="134">
        <v>82200</v>
      </c>
      <c r="K26" s="134">
        <v>87200</v>
      </c>
      <c r="L26" s="143">
        <v>0.55000000000000004</v>
      </c>
      <c r="M26" s="131"/>
    </row>
    <row r="27" spans="1:19" s="92" customFormat="1" ht="14.25" x14ac:dyDescent="0.2">
      <c r="A27" s="141">
        <v>45121</v>
      </c>
      <c r="B27" s="118">
        <v>1557172</v>
      </c>
      <c r="C27" s="118" t="s">
        <v>1001</v>
      </c>
      <c r="D27" s="137" t="s">
        <v>22</v>
      </c>
      <c r="E27" s="138" t="s">
        <v>23</v>
      </c>
      <c r="F27" s="118" t="s">
        <v>999</v>
      </c>
      <c r="G27" s="118" t="s">
        <v>1428</v>
      </c>
      <c r="H27" s="139">
        <v>140000</v>
      </c>
      <c r="I27" s="140">
        <v>7500</v>
      </c>
      <c r="J27" s="140">
        <v>108000</v>
      </c>
      <c r="K27" s="140">
        <v>115500</v>
      </c>
      <c r="L27" s="93">
        <v>0.83</v>
      </c>
      <c r="M27" s="137" t="s">
        <v>1429</v>
      </c>
    </row>
    <row r="28" spans="1:19" s="92" customFormat="1" ht="14.25" x14ac:dyDescent="0.2">
      <c r="A28" s="141">
        <v>45132</v>
      </c>
      <c r="B28" s="144">
        <v>1560083</v>
      </c>
      <c r="C28" s="118" t="s">
        <v>910</v>
      </c>
      <c r="D28" s="137" t="s">
        <v>105</v>
      </c>
      <c r="E28" s="138" t="s">
        <v>23</v>
      </c>
      <c r="F28" s="118" t="s">
        <v>912</v>
      </c>
      <c r="G28" s="118" t="s">
        <v>1433</v>
      </c>
      <c r="H28" s="139">
        <v>65000</v>
      </c>
      <c r="I28" s="140">
        <v>6300</v>
      </c>
      <c r="J28" s="140">
        <v>63200</v>
      </c>
      <c r="K28" s="140">
        <v>69500</v>
      </c>
      <c r="L28" s="93">
        <v>1.07</v>
      </c>
      <c r="M28" s="161"/>
    </row>
    <row r="29" spans="1:19" s="92" customFormat="1" ht="14.25" x14ac:dyDescent="0.2">
      <c r="A29" s="135">
        <v>45142</v>
      </c>
      <c r="B29" s="148">
        <v>1565616</v>
      </c>
      <c r="C29" s="118" t="s">
        <v>118</v>
      </c>
      <c r="D29" s="137" t="s">
        <v>22</v>
      </c>
      <c r="E29" s="138" t="s">
        <v>23</v>
      </c>
      <c r="F29" s="118" t="s">
        <v>1434</v>
      </c>
      <c r="G29" s="118" t="s">
        <v>1435</v>
      </c>
      <c r="H29" s="139">
        <v>141700</v>
      </c>
      <c r="I29" s="140">
        <v>4500</v>
      </c>
      <c r="J29" s="146">
        <v>120900</v>
      </c>
      <c r="K29" s="146">
        <v>125400</v>
      </c>
      <c r="L29" s="93">
        <v>0.89</v>
      </c>
      <c r="M29" s="137" t="s">
        <v>1436</v>
      </c>
    </row>
    <row r="30" spans="1:19" ht="15" x14ac:dyDescent="0.2">
      <c r="A30" s="141">
        <v>45148</v>
      </c>
      <c r="B30" s="144">
        <v>1567061</v>
      </c>
      <c r="C30" s="118" t="s">
        <v>121</v>
      </c>
      <c r="D30" s="137" t="s">
        <v>22</v>
      </c>
      <c r="E30" s="137" t="s">
        <v>433</v>
      </c>
      <c r="F30" s="149" t="s">
        <v>449</v>
      </c>
      <c r="G30" s="149" t="s">
        <v>607</v>
      </c>
      <c r="H30" s="140">
        <v>239000</v>
      </c>
      <c r="I30" s="139">
        <v>8300</v>
      </c>
      <c r="J30" s="140">
        <v>218700</v>
      </c>
      <c r="K30" s="140">
        <v>227000</v>
      </c>
      <c r="L30" s="147">
        <v>0.95</v>
      </c>
      <c r="M30" s="162" t="s">
        <v>320</v>
      </c>
      <c r="P30" s="157"/>
      <c r="Q30" s="158"/>
      <c r="R30" s="158"/>
      <c r="S30" s="158"/>
    </row>
    <row r="31" spans="1:19" ht="14.25" x14ac:dyDescent="0.2">
      <c r="A31" s="129">
        <v>45152</v>
      </c>
      <c r="B31" s="166">
        <v>1566641</v>
      </c>
      <c r="C31" s="111" t="s">
        <v>1247</v>
      </c>
      <c r="D31" s="131" t="s">
        <v>22</v>
      </c>
      <c r="E31" s="131" t="s">
        <v>733</v>
      </c>
      <c r="F31" s="154" t="s">
        <v>1092</v>
      </c>
      <c r="G31" s="154" t="s">
        <v>1438</v>
      </c>
      <c r="H31" s="134">
        <v>50000</v>
      </c>
      <c r="I31" s="133">
        <v>6100</v>
      </c>
      <c r="J31" s="134">
        <v>51600</v>
      </c>
      <c r="K31" s="134">
        <v>57700</v>
      </c>
      <c r="L31" s="155">
        <v>1.1499999999999999</v>
      </c>
      <c r="M31" s="167"/>
    </row>
    <row r="32" spans="1:19" s="92" customFormat="1" ht="14.25" x14ac:dyDescent="0.2">
      <c r="A32" s="141">
        <v>45167</v>
      </c>
      <c r="B32" s="148">
        <v>1571228</v>
      </c>
      <c r="C32" s="149" t="s">
        <v>1352</v>
      </c>
      <c r="D32" s="137" t="s">
        <v>22</v>
      </c>
      <c r="E32" s="137" t="s">
        <v>23</v>
      </c>
      <c r="F32" s="149" t="s">
        <v>1354</v>
      </c>
      <c r="G32" s="149" t="s">
        <v>1442</v>
      </c>
      <c r="H32" s="151">
        <v>154000</v>
      </c>
      <c r="I32" s="139">
        <v>26600</v>
      </c>
      <c r="J32" s="140">
        <v>103500</v>
      </c>
      <c r="K32" s="140">
        <v>130100</v>
      </c>
      <c r="L32" s="150">
        <v>0.85</v>
      </c>
      <c r="M32" s="137" t="s">
        <v>361</v>
      </c>
    </row>
    <row r="33" spans="1:21" ht="15" x14ac:dyDescent="0.2">
      <c r="A33" s="129"/>
      <c r="B33" s="153"/>
      <c r="C33" s="154"/>
      <c r="D33" s="131"/>
      <c r="E33" s="131"/>
      <c r="F33" s="154"/>
      <c r="G33" s="154"/>
      <c r="H33" s="156"/>
      <c r="I33" s="133"/>
      <c r="J33" s="134"/>
      <c r="K33" s="134"/>
      <c r="L33" s="155"/>
      <c r="M33" s="137"/>
      <c r="N33" s="28"/>
      <c r="O33" s="29"/>
      <c r="P33" s="29"/>
      <c r="Q33" s="30"/>
      <c r="R33" s="30"/>
      <c r="S33" s="30"/>
      <c r="T33" s="30"/>
      <c r="U33" s="29"/>
    </row>
    <row r="34" spans="1:21" s="92" customFormat="1" ht="15" x14ac:dyDescent="0.2">
      <c r="A34" s="141"/>
      <c r="B34" s="148"/>
      <c r="C34" s="149"/>
      <c r="D34" s="137"/>
      <c r="E34" s="149"/>
      <c r="F34" s="149"/>
      <c r="G34" s="149"/>
      <c r="H34" s="151"/>
      <c r="I34" s="139"/>
      <c r="J34" s="140"/>
      <c r="K34" s="140"/>
      <c r="L34" s="150"/>
      <c r="M34" s="137"/>
      <c r="N34" s="28"/>
      <c r="O34" s="29"/>
      <c r="P34" s="29"/>
      <c r="Q34" s="30"/>
      <c r="R34" s="30"/>
      <c r="S34" s="30"/>
      <c r="T34" s="30"/>
      <c r="U34" s="29"/>
    </row>
    <row r="35" spans="1:21" s="92" customFormat="1" ht="14.25" x14ac:dyDescent="0.2">
      <c r="A35" s="141"/>
      <c r="B35" s="148"/>
      <c r="C35" s="149"/>
      <c r="D35" s="137"/>
      <c r="E35" s="149"/>
      <c r="F35" s="149"/>
      <c r="G35" s="149"/>
      <c r="H35" s="151"/>
      <c r="I35" s="139"/>
      <c r="J35" s="148"/>
      <c r="K35" s="148"/>
      <c r="L35" s="150"/>
      <c r="M35" s="137"/>
    </row>
    <row r="36" spans="1:21" s="92" customFormat="1" ht="16.5" customHeight="1" x14ac:dyDescent="0.2">
      <c r="A36" s="129"/>
      <c r="B36" s="153"/>
      <c r="C36" s="154"/>
      <c r="D36" s="131"/>
      <c r="E36" s="154"/>
      <c r="F36" s="154"/>
      <c r="G36" s="154"/>
      <c r="H36" s="156"/>
      <c r="I36" s="133"/>
      <c r="J36" s="134"/>
      <c r="K36" s="134"/>
      <c r="L36" s="155"/>
      <c r="M36" s="131"/>
    </row>
    <row r="37" spans="1:21" ht="21.95" customHeight="1" x14ac:dyDescent="0.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37"/>
    </row>
    <row r="38" spans="1:21" ht="21" customHeight="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6"/>
      <c r="M38" s="137"/>
    </row>
    <row r="39" spans="1:21" ht="13.5" customHeight="1" x14ac:dyDescent="0.2"/>
    <row r="40" spans="1:21" ht="15.75" x14ac:dyDescent="0.25">
      <c r="A40" s="126" t="s">
        <v>20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63"/>
    </row>
    <row r="41" spans="1:21" ht="14.25" x14ac:dyDescent="0.2">
      <c r="A41" s="129">
        <v>41193</v>
      </c>
      <c r="B41" s="111">
        <v>1477771</v>
      </c>
      <c r="C41" s="111" t="s">
        <v>526</v>
      </c>
      <c r="D41" s="131" t="s">
        <v>22</v>
      </c>
      <c r="E41" s="132" t="s">
        <v>733</v>
      </c>
      <c r="F41" s="111" t="s">
        <v>528</v>
      </c>
      <c r="G41" s="111" t="s">
        <v>1391</v>
      </c>
      <c r="H41" s="133">
        <v>5000</v>
      </c>
      <c r="I41" s="134">
        <v>900</v>
      </c>
      <c r="J41" s="134">
        <v>8400</v>
      </c>
      <c r="K41" s="134">
        <v>9300</v>
      </c>
      <c r="L41" s="143"/>
      <c r="M41" s="131" t="s">
        <v>1404</v>
      </c>
    </row>
    <row r="42" spans="1:21" ht="14.25" x14ac:dyDescent="0.2">
      <c r="A42" s="141">
        <v>44931</v>
      </c>
      <c r="B42" s="118">
        <v>1504299</v>
      </c>
      <c r="C42" s="118" t="s">
        <v>513</v>
      </c>
      <c r="D42" s="137" t="s">
        <v>1399</v>
      </c>
      <c r="E42" s="138" t="s">
        <v>23</v>
      </c>
      <c r="F42" s="118" t="s">
        <v>1400</v>
      </c>
      <c r="G42" s="118" t="s">
        <v>1401</v>
      </c>
      <c r="H42" s="139">
        <v>240000</v>
      </c>
      <c r="I42" s="140">
        <v>25000</v>
      </c>
      <c r="J42" s="140">
        <v>177500</v>
      </c>
      <c r="K42" s="140">
        <v>202500</v>
      </c>
      <c r="L42" s="93">
        <v>0.84</v>
      </c>
      <c r="M42" s="137" t="s">
        <v>1405</v>
      </c>
    </row>
    <row r="43" spans="1:21" ht="14.25" x14ac:dyDescent="0.2">
      <c r="A43" s="141">
        <v>45043</v>
      </c>
      <c r="B43" s="118">
        <v>1532825</v>
      </c>
      <c r="C43" s="118" t="s">
        <v>1410</v>
      </c>
      <c r="D43" s="137" t="s">
        <v>22</v>
      </c>
      <c r="E43" s="138" t="s">
        <v>23</v>
      </c>
      <c r="F43" s="118" t="s">
        <v>1411</v>
      </c>
      <c r="G43" s="118" t="s">
        <v>1412</v>
      </c>
      <c r="H43" s="139">
        <v>84000</v>
      </c>
      <c r="I43" s="140">
        <v>4300</v>
      </c>
      <c r="J43" s="140">
        <v>30100</v>
      </c>
      <c r="K43" s="140">
        <v>34400</v>
      </c>
      <c r="L43" s="93">
        <v>0.41</v>
      </c>
      <c r="M43" s="137"/>
    </row>
    <row r="44" spans="1:21" ht="14.25" x14ac:dyDescent="0.2">
      <c r="A44" s="141">
        <v>45063</v>
      </c>
      <c r="B44" s="118">
        <v>1533481</v>
      </c>
      <c r="C44" s="118" t="s">
        <v>1414</v>
      </c>
      <c r="D44" s="137" t="s">
        <v>22</v>
      </c>
      <c r="E44" s="138" t="s">
        <v>23</v>
      </c>
      <c r="F44" s="118" t="s">
        <v>1415</v>
      </c>
      <c r="G44" s="118" t="s">
        <v>1416</v>
      </c>
      <c r="H44" s="139">
        <v>45000</v>
      </c>
      <c r="I44" s="140">
        <v>3800</v>
      </c>
      <c r="J44" s="140">
        <v>34300</v>
      </c>
      <c r="K44" s="140">
        <v>38100</v>
      </c>
      <c r="L44" s="93">
        <v>0.85</v>
      </c>
      <c r="M44" s="137" t="s">
        <v>1417</v>
      </c>
    </row>
    <row r="45" spans="1:21" ht="14.25" x14ac:dyDescent="0.2">
      <c r="A45" s="129">
        <v>45170</v>
      </c>
      <c r="B45" s="111">
        <v>1576658</v>
      </c>
      <c r="C45" s="111" t="s">
        <v>1443</v>
      </c>
      <c r="D45" s="131" t="s">
        <v>22</v>
      </c>
      <c r="E45" s="132" t="s">
        <v>23</v>
      </c>
      <c r="F45" s="111" t="s">
        <v>1444</v>
      </c>
      <c r="G45" s="111" t="s">
        <v>1445</v>
      </c>
      <c r="H45" s="133">
        <v>4500</v>
      </c>
      <c r="I45" s="134">
        <v>1300</v>
      </c>
      <c r="J45" s="134">
        <v>0</v>
      </c>
      <c r="K45" s="134">
        <v>1300</v>
      </c>
      <c r="L45" s="143"/>
      <c r="M45" s="131"/>
    </row>
    <row r="46" spans="1:21" ht="14.25" x14ac:dyDescent="0.2">
      <c r="A46" s="141"/>
      <c r="B46" s="118"/>
      <c r="C46" s="242" t="s">
        <v>1446</v>
      </c>
      <c r="D46" s="243"/>
      <c r="E46" s="243"/>
      <c r="F46" s="244"/>
      <c r="G46" s="111"/>
      <c r="H46" s="133"/>
      <c r="I46" s="134"/>
      <c r="J46" s="134"/>
      <c r="K46" s="134"/>
      <c r="L46" s="143"/>
      <c r="M46" s="131"/>
    </row>
    <row r="47" spans="1:21" ht="14.25" x14ac:dyDescent="0.2">
      <c r="A47" s="141">
        <v>45181</v>
      </c>
      <c r="B47" s="118">
        <v>1582467</v>
      </c>
      <c r="C47" s="118" t="s">
        <v>92</v>
      </c>
      <c r="D47" s="137" t="s">
        <v>22</v>
      </c>
      <c r="E47" s="138" t="s">
        <v>23</v>
      </c>
      <c r="F47" s="118" t="s">
        <v>1455</v>
      </c>
      <c r="G47" s="118" t="s">
        <v>1456</v>
      </c>
      <c r="H47" s="139">
        <v>55000</v>
      </c>
      <c r="I47" s="140">
        <v>4200</v>
      </c>
      <c r="J47" s="140">
        <v>38500</v>
      </c>
      <c r="K47" s="140">
        <v>42700</v>
      </c>
      <c r="L47" s="93">
        <v>0.78</v>
      </c>
      <c r="M47" s="137" t="s">
        <v>287</v>
      </c>
    </row>
    <row r="48" spans="1:21" ht="14.25" x14ac:dyDescent="0.2">
      <c r="A48" s="141"/>
      <c r="B48" s="118"/>
      <c r="C48" s="118"/>
      <c r="D48" s="137"/>
      <c r="E48" s="138"/>
      <c r="F48" s="118"/>
      <c r="G48" s="118"/>
      <c r="H48" s="139"/>
      <c r="I48" s="140"/>
      <c r="J48" s="140"/>
      <c r="K48" s="140"/>
      <c r="L48" s="93"/>
      <c r="M48" s="137"/>
    </row>
    <row r="49" spans="1:13" ht="14.25" x14ac:dyDescent="0.2">
      <c r="A49" s="141"/>
      <c r="B49" s="118"/>
      <c r="C49" s="118"/>
      <c r="D49" s="137"/>
      <c r="E49" s="138"/>
      <c r="F49" s="118"/>
      <c r="G49" s="118"/>
      <c r="H49" s="139"/>
      <c r="I49" s="140"/>
      <c r="J49" s="140"/>
      <c r="K49" s="140"/>
      <c r="L49" s="93"/>
      <c r="M49" s="137"/>
    </row>
    <row r="50" spans="1:13" ht="14.25" x14ac:dyDescent="0.2">
      <c r="A50" s="141"/>
      <c r="B50" s="118"/>
      <c r="C50" s="118"/>
      <c r="D50" s="137"/>
      <c r="E50" s="138"/>
      <c r="F50" s="118"/>
      <c r="G50" s="118"/>
      <c r="H50" s="139"/>
      <c r="I50" s="140"/>
      <c r="J50" s="140"/>
      <c r="K50" s="140"/>
      <c r="L50" s="93"/>
      <c r="M50" s="137"/>
    </row>
    <row r="51" spans="1:13" ht="14.25" x14ac:dyDescent="0.2">
      <c r="A51" s="141"/>
      <c r="B51" s="118"/>
      <c r="C51" s="118"/>
      <c r="D51" s="137"/>
      <c r="E51" s="138"/>
      <c r="F51" s="118"/>
      <c r="G51" s="118"/>
      <c r="H51" s="139"/>
      <c r="I51" s="140"/>
      <c r="J51" s="140"/>
      <c r="K51" s="140"/>
      <c r="L51" s="93"/>
      <c r="M51" s="137"/>
    </row>
    <row r="52" spans="1:13" ht="14.25" x14ac:dyDescent="0.2">
      <c r="A52" s="141"/>
      <c r="B52" s="118"/>
      <c r="C52" s="118"/>
      <c r="D52" s="137"/>
      <c r="E52" s="138"/>
      <c r="F52" s="118"/>
      <c r="G52" s="118"/>
      <c r="H52" s="139"/>
      <c r="I52" s="140"/>
      <c r="J52" s="140"/>
      <c r="K52" s="140"/>
      <c r="L52" s="93"/>
      <c r="M52" s="137"/>
    </row>
    <row r="53" spans="1:13" ht="14.25" x14ac:dyDescent="0.2">
      <c r="A53" s="141"/>
      <c r="B53" s="118"/>
      <c r="C53" s="118"/>
      <c r="D53" s="137"/>
      <c r="E53" s="138"/>
      <c r="F53" s="118"/>
      <c r="G53" s="118"/>
      <c r="H53" s="139"/>
      <c r="I53" s="140"/>
      <c r="J53" s="140"/>
      <c r="K53" s="140"/>
      <c r="L53" s="93"/>
      <c r="M53" s="137"/>
    </row>
    <row r="54" spans="1:13" ht="14.25" x14ac:dyDescent="0.2">
      <c r="A54" s="141"/>
      <c r="B54" s="118"/>
      <c r="C54" s="118"/>
      <c r="D54" s="137"/>
      <c r="E54" s="138"/>
      <c r="F54" s="118"/>
      <c r="G54" s="118"/>
      <c r="H54" s="139"/>
      <c r="I54" s="140"/>
      <c r="J54" s="140"/>
      <c r="K54" s="140"/>
      <c r="L54" s="93"/>
      <c r="M54" s="137"/>
    </row>
    <row r="55" spans="1:13" ht="14.25" x14ac:dyDescent="0.2">
      <c r="A55" s="141"/>
      <c r="B55" s="118"/>
      <c r="C55" s="118"/>
      <c r="D55" s="137"/>
      <c r="E55" s="138"/>
      <c r="F55" s="118"/>
      <c r="G55" s="118"/>
      <c r="H55" s="139"/>
      <c r="I55" s="140"/>
      <c r="J55" s="140"/>
      <c r="K55" s="140"/>
      <c r="L55" s="93"/>
      <c r="M55" s="137"/>
    </row>
    <row r="56" spans="1:13" ht="15.75" x14ac:dyDescent="0.25">
      <c r="A56" s="123" t="s">
        <v>52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5"/>
      <c r="M56" s="160"/>
    </row>
    <row r="57" spans="1:13" ht="14.25" x14ac:dyDescent="0.2">
      <c r="A57" s="129">
        <v>44839</v>
      </c>
      <c r="B57" s="111">
        <v>1477945</v>
      </c>
      <c r="C57" s="111" t="s">
        <v>1394</v>
      </c>
      <c r="D57" s="131" t="s">
        <v>22</v>
      </c>
      <c r="E57" s="132" t="s">
        <v>23</v>
      </c>
      <c r="F57" s="111" t="s">
        <v>1393</v>
      </c>
      <c r="G57" s="111" t="s">
        <v>1392</v>
      </c>
      <c r="H57" s="134">
        <v>50000</v>
      </c>
      <c r="I57" s="134">
        <v>3800</v>
      </c>
      <c r="J57" s="134">
        <v>84500</v>
      </c>
      <c r="K57" s="134">
        <v>88300</v>
      </c>
      <c r="L57" s="143"/>
      <c r="M57" s="132"/>
    </row>
    <row r="58" spans="1:13" ht="14.25" x14ac:dyDescent="0.2">
      <c r="A58" s="129">
        <v>45110</v>
      </c>
      <c r="B58" s="111">
        <v>1535019</v>
      </c>
      <c r="C58" s="111" t="s">
        <v>1425</v>
      </c>
      <c r="D58" s="131" t="s">
        <v>22</v>
      </c>
      <c r="E58" s="132" t="s">
        <v>23</v>
      </c>
      <c r="F58" s="111" t="s">
        <v>1426</v>
      </c>
      <c r="G58" s="111" t="s">
        <v>1427</v>
      </c>
      <c r="H58" s="134">
        <v>27500</v>
      </c>
      <c r="I58" s="134">
        <v>34600</v>
      </c>
      <c r="J58" s="134">
        <v>0</v>
      </c>
      <c r="K58" s="134">
        <v>34600</v>
      </c>
      <c r="L58" s="143"/>
      <c r="M58" s="132"/>
    </row>
    <row r="59" spans="1:13" ht="14.25" x14ac:dyDescent="0.2">
      <c r="A59" s="129">
        <v>45125</v>
      </c>
      <c r="B59" s="111">
        <v>1558233</v>
      </c>
      <c r="C59" s="111" t="s">
        <v>1430</v>
      </c>
      <c r="D59" s="131" t="s">
        <v>105</v>
      </c>
      <c r="E59" s="132" t="s">
        <v>23</v>
      </c>
      <c r="F59" s="111" t="s">
        <v>1431</v>
      </c>
      <c r="G59" s="111" t="s">
        <v>1432</v>
      </c>
      <c r="H59" s="134">
        <v>175000</v>
      </c>
      <c r="I59" s="134">
        <v>3800</v>
      </c>
      <c r="J59" s="134">
        <v>83200</v>
      </c>
      <c r="K59" s="134">
        <v>87000</v>
      </c>
      <c r="L59" s="143"/>
      <c r="M59" s="132"/>
    </row>
    <row r="60" spans="1:13" ht="14.25" x14ac:dyDescent="0.2">
      <c r="A60" s="141">
        <v>45140</v>
      </c>
      <c r="B60" s="118">
        <v>1571572</v>
      </c>
      <c r="C60" s="118" t="s">
        <v>603</v>
      </c>
      <c r="D60" s="137" t="s">
        <v>22</v>
      </c>
      <c r="E60" s="138" t="s">
        <v>23</v>
      </c>
      <c r="F60" s="118" t="s">
        <v>1439</v>
      </c>
      <c r="G60" s="118" t="s">
        <v>1440</v>
      </c>
      <c r="H60" s="140">
        <v>30000</v>
      </c>
      <c r="I60" s="140">
        <v>4800</v>
      </c>
      <c r="J60" s="140">
        <v>36500</v>
      </c>
      <c r="K60" s="140">
        <v>41300</v>
      </c>
      <c r="L60" s="93">
        <v>1.38</v>
      </c>
      <c r="M60" s="138" t="s">
        <v>1441</v>
      </c>
    </row>
    <row r="61" spans="1:13" ht="15" x14ac:dyDescent="0.2">
      <c r="A61" s="99"/>
      <c r="B61" s="49"/>
      <c r="C61" s="10"/>
      <c r="D61" s="11"/>
      <c r="E61" s="12"/>
      <c r="F61" s="10"/>
      <c r="G61" s="10"/>
      <c r="H61" s="14"/>
      <c r="I61" s="14"/>
      <c r="J61" s="14"/>
      <c r="K61" s="65"/>
      <c r="L61" s="15"/>
      <c r="M61" s="11"/>
    </row>
    <row r="62" spans="1:13" ht="15" x14ac:dyDescent="0.2">
      <c r="A62" s="99"/>
      <c r="B62" s="49"/>
      <c r="C62" s="10"/>
      <c r="D62" s="11"/>
      <c r="E62" s="12"/>
      <c r="F62" s="10"/>
      <c r="G62" s="10"/>
      <c r="H62" s="14"/>
      <c r="I62" s="14"/>
      <c r="J62" s="14"/>
      <c r="K62" s="65"/>
      <c r="L62" s="15"/>
      <c r="M62" s="11"/>
    </row>
    <row r="63" spans="1:13" ht="15" x14ac:dyDescent="0.2">
      <c r="A63" s="99"/>
      <c r="B63" s="49"/>
      <c r="C63" s="10"/>
      <c r="D63" s="11"/>
      <c r="E63" s="12"/>
      <c r="F63" s="10"/>
      <c r="G63" s="10"/>
      <c r="H63" s="14"/>
      <c r="I63" s="14"/>
      <c r="J63" s="14"/>
      <c r="K63" s="65"/>
      <c r="L63" s="15"/>
      <c r="M63" s="11"/>
    </row>
    <row r="64" spans="1:13" ht="15.75" x14ac:dyDescent="0.25">
      <c r="A64" s="123" t="s">
        <v>826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160"/>
    </row>
    <row r="65" spans="1:13" ht="14.25" x14ac:dyDescent="0.2">
      <c r="A65" s="129"/>
      <c r="B65" s="111"/>
      <c r="C65" s="111"/>
      <c r="D65" s="131"/>
      <c r="E65" s="132"/>
      <c r="F65" s="111"/>
      <c r="G65" s="111"/>
      <c r="H65" s="133"/>
      <c r="I65" s="134"/>
      <c r="J65" s="134"/>
      <c r="K65" s="134"/>
      <c r="L65" s="93"/>
      <c r="M65" s="131"/>
    </row>
    <row r="66" spans="1:13" ht="14.25" x14ac:dyDescent="0.2">
      <c r="A66" s="129"/>
      <c r="B66" s="111"/>
      <c r="C66" s="111"/>
      <c r="D66" s="131"/>
      <c r="E66" s="132"/>
      <c r="F66" s="111"/>
      <c r="G66" s="111"/>
      <c r="H66" s="133"/>
      <c r="I66" s="134"/>
      <c r="J66" s="134"/>
      <c r="K66" s="134"/>
      <c r="L66" s="143"/>
      <c r="M66" s="131"/>
    </row>
    <row r="67" spans="1:13" ht="15" x14ac:dyDescent="0.2">
      <c r="A67" s="99"/>
      <c r="B67" s="49"/>
      <c r="C67" s="10"/>
      <c r="D67" s="11"/>
      <c r="E67" s="12"/>
      <c r="F67" s="10"/>
      <c r="G67" s="10"/>
      <c r="H67" s="13"/>
      <c r="I67" s="14"/>
      <c r="J67" s="14"/>
      <c r="K67" s="14"/>
      <c r="L67" s="15"/>
      <c r="M67" s="11"/>
    </row>
    <row r="68" spans="1:13" ht="15.75" x14ac:dyDescent="0.25">
      <c r="A68" s="99"/>
      <c r="B68" s="49"/>
      <c r="C68" s="10"/>
      <c r="D68" s="11"/>
      <c r="E68" s="12"/>
      <c r="F68" s="94"/>
      <c r="G68" s="10"/>
      <c r="H68" s="13"/>
      <c r="I68" s="14"/>
      <c r="J68" s="14"/>
      <c r="K68" s="14"/>
      <c r="L68" s="15"/>
      <c r="M68" s="11"/>
    </row>
    <row r="69" spans="1:13" ht="15.75" x14ac:dyDescent="0.25">
      <c r="A69" s="99"/>
      <c r="B69" s="49"/>
      <c r="C69" s="10"/>
      <c r="D69" s="11"/>
      <c r="E69" s="12"/>
      <c r="F69" s="94"/>
      <c r="G69" s="10"/>
      <c r="H69" s="13"/>
      <c r="I69" s="14"/>
      <c r="J69" s="14"/>
      <c r="K69" s="14"/>
      <c r="L69" s="15"/>
      <c r="M69" s="11"/>
    </row>
    <row r="70" spans="1:13" ht="16.5" thickBot="1" x14ac:dyDescent="0.3">
      <c r="A70" s="99"/>
      <c r="B70" s="49"/>
      <c r="C70" s="10"/>
      <c r="D70" s="11"/>
      <c r="E70" s="12"/>
      <c r="F70" s="94"/>
      <c r="G70" s="10"/>
      <c r="H70" s="13"/>
      <c r="I70" s="14"/>
      <c r="J70" s="121"/>
      <c r="K70" s="121"/>
      <c r="L70" s="122"/>
      <c r="M70" s="115"/>
    </row>
    <row r="71" spans="1:13" ht="16.5" thickBot="1" x14ac:dyDescent="0.3">
      <c r="A71" s="99"/>
      <c r="B71" s="49"/>
      <c r="C71" s="10"/>
      <c r="D71" s="11"/>
      <c r="E71" s="12"/>
      <c r="F71" s="94"/>
      <c r="G71" s="233" t="s">
        <v>1390</v>
      </c>
      <c r="H71" s="234"/>
      <c r="I71" s="235"/>
      <c r="J71" s="230" t="s">
        <v>80</v>
      </c>
      <c r="K71" s="231"/>
      <c r="L71" s="231"/>
      <c r="M71" s="232"/>
    </row>
    <row r="72" spans="1:13" x14ac:dyDescent="0.2">
      <c r="A72" s="220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2"/>
    </row>
    <row r="73" spans="1:13" ht="13.5" thickBot="1" x14ac:dyDescent="0.25">
      <c r="A73" s="223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5"/>
    </row>
    <row r="76" spans="1:13" x14ac:dyDescent="0.2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164"/>
    </row>
    <row r="77" spans="1:13" x14ac:dyDescent="0.2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164"/>
    </row>
    <row r="78" spans="1:13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164"/>
    </row>
    <row r="79" spans="1:13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64"/>
    </row>
    <row r="80" spans="1:13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64"/>
    </row>
    <row r="81" spans="1:13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64"/>
    </row>
    <row r="82" spans="1:13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164"/>
    </row>
    <row r="83" spans="1:13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164"/>
    </row>
    <row r="84" spans="1:13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164"/>
    </row>
    <row r="85" spans="1:13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164"/>
    </row>
    <row r="86" spans="1:13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164"/>
    </row>
    <row r="87" spans="1:13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164"/>
    </row>
    <row r="88" spans="1:13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164"/>
    </row>
    <row r="89" spans="1:13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164"/>
    </row>
    <row r="90" spans="1:13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164"/>
    </row>
    <row r="91" spans="1:13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164"/>
    </row>
    <row r="92" spans="1:13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164"/>
    </row>
    <row r="93" spans="1:13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164"/>
    </row>
    <row r="94" spans="1:13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164"/>
    </row>
    <row r="95" spans="1:13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164"/>
    </row>
    <row r="96" spans="1:13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164"/>
    </row>
  </sheetData>
  <mergeCells count="20">
    <mergeCell ref="A1:M1"/>
    <mergeCell ref="A2:M2"/>
    <mergeCell ref="D3:D4"/>
    <mergeCell ref="C3:C4"/>
    <mergeCell ref="B3:B4"/>
    <mergeCell ref="A3:A4"/>
    <mergeCell ref="M3:M4"/>
    <mergeCell ref="L3:L4"/>
    <mergeCell ref="K3:K4"/>
    <mergeCell ref="J3:J4"/>
    <mergeCell ref="I3:I4"/>
    <mergeCell ref="H3:H4"/>
    <mergeCell ref="G3:G4"/>
    <mergeCell ref="F3:F4"/>
    <mergeCell ref="E3:E4"/>
    <mergeCell ref="A72:M73"/>
    <mergeCell ref="G71:I71"/>
    <mergeCell ref="J71:M71"/>
    <mergeCell ref="C23:F23"/>
    <mergeCell ref="C46:F46"/>
  </mergeCells>
  <pageMargins left="0" right="0" top="0.25" bottom="0.25" header="0.5" footer="0.5"/>
  <pageSetup orientation="landscape" horizontalDpi="1200" verticalDpi="12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049D-B5C1-4F7D-A5FC-897E515F41AE}">
  <dimension ref="A1:U99"/>
  <sheetViews>
    <sheetView tabSelected="1" zoomScale="110" zoomScaleNormal="110" workbookViewId="0">
      <pane ySplit="4" topLeftCell="A5" activePane="bottomLeft" state="frozen"/>
      <selection pane="bottomLeft" activeCell="L19" sqref="L19"/>
    </sheetView>
  </sheetViews>
  <sheetFormatPr defaultRowHeight="12.75" x14ac:dyDescent="0.2"/>
  <cols>
    <col min="1" max="1" width="10.140625" customWidth="1"/>
    <col min="2" max="2" width="9.5703125" customWidth="1"/>
    <col min="3" max="3" width="13.28515625" customWidth="1"/>
    <col min="4" max="4" width="6.140625" customWidth="1"/>
    <col min="5" max="5" width="5.28515625" customWidth="1"/>
    <col min="6" max="6" width="17.85546875" bestFit="1" customWidth="1"/>
    <col min="7" max="7" width="17.140625" customWidth="1"/>
    <col min="8" max="8" width="9.140625" customWidth="1"/>
    <col min="9" max="9" width="8.7109375" customWidth="1"/>
    <col min="10" max="10" width="10.42578125" customWidth="1"/>
    <col min="11" max="11" width="11.140625" customWidth="1"/>
    <col min="12" max="12" width="6.5703125" customWidth="1"/>
    <col min="13" max="13" width="11.5703125" style="159" customWidth="1"/>
  </cols>
  <sheetData>
    <row r="1" spans="1:13" ht="21.95" customHeight="1" x14ac:dyDescent="0.3">
      <c r="A1" s="187" t="s">
        <v>1453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 x14ac:dyDescent="0.2">
      <c r="A2" s="245" t="s">
        <v>1421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99"/>
    </row>
    <row r="3" spans="1:13" x14ac:dyDescent="0.2">
      <c r="A3" s="226" t="s">
        <v>1</v>
      </c>
      <c r="B3" s="226" t="s">
        <v>2</v>
      </c>
      <c r="C3" s="228" t="s">
        <v>1335</v>
      </c>
      <c r="D3" s="226" t="s">
        <v>4</v>
      </c>
      <c r="E3" s="226" t="s">
        <v>14</v>
      </c>
      <c r="F3" s="226" t="s">
        <v>6</v>
      </c>
      <c r="G3" s="226" t="s">
        <v>7</v>
      </c>
      <c r="H3" s="226" t="s">
        <v>1337</v>
      </c>
      <c r="I3" s="228" t="s">
        <v>1338</v>
      </c>
      <c r="J3" s="228" t="s">
        <v>1339</v>
      </c>
      <c r="K3" s="228" t="s">
        <v>1340</v>
      </c>
      <c r="L3" s="226" t="s">
        <v>11</v>
      </c>
      <c r="M3" s="228" t="s">
        <v>1336</v>
      </c>
    </row>
    <row r="4" spans="1:13" x14ac:dyDescent="0.2">
      <c r="A4" s="227"/>
      <c r="B4" s="227"/>
      <c r="C4" s="229"/>
      <c r="D4" s="227"/>
      <c r="E4" s="227"/>
      <c r="F4" s="227"/>
      <c r="G4" s="227"/>
      <c r="H4" s="227"/>
      <c r="I4" s="229"/>
      <c r="J4" s="229"/>
      <c r="K4" s="229"/>
      <c r="L4" s="227"/>
      <c r="M4" s="229"/>
    </row>
    <row r="5" spans="1:13" ht="15.75" x14ac:dyDescent="0.25">
      <c r="A5" s="123" t="s">
        <v>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60"/>
    </row>
    <row r="6" spans="1:13" s="92" customFormat="1" ht="14.25" x14ac:dyDescent="0.2">
      <c r="A6" s="141">
        <v>45210</v>
      </c>
      <c r="B6" s="136">
        <v>1589773</v>
      </c>
      <c r="C6" s="118" t="s">
        <v>1457</v>
      </c>
      <c r="D6" s="137" t="s">
        <v>22</v>
      </c>
      <c r="E6" s="138" t="s">
        <v>23</v>
      </c>
      <c r="F6" s="118" t="s">
        <v>1458</v>
      </c>
      <c r="G6" s="118" t="s">
        <v>658</v>
      </c>
      <c r="H6" s="139">
        <v>53000</v>
      </c>
      <c r="I6" s="140">
        <v>7500</v>
      </c>
      <c r="J6" s="140">
        <v>55500</v>
      </c>
      <c r="K6" s="140">
        <v>63000</v>
      </c>
      <c r="L6" s="93">
        <f>K6/H6</f>
        <v>1.1886792452830188</v>
      </c>
      <c r="M6" s="137"/>
    </row>
    <row r="7" spans="1:13" ht="14.25" x14ac:dyDescent="0.2">
      <c r="A7" s="135">
        <v>45226</v>
      </c>
      <c r="B7" s="136">
        <v>1595161</v>
      </c>
      <c r="C7" s="118" t="s">
        <v>1330</v>
      </c>
      <c r="D7" s="137" t="s">
        <v>22</v>
      </c>
      <c r="E7" s="138" t="s">
        <v>23</v>
      </c>
      <c r="F7" s="59" t="s">
        <v>1468</v>
      </c>
      <c r="G7" s="118" t="s">
        <v>1469</v>
      </c>
      <c r="H7" s="139">
        <v>45500</v>
      </c>
      <c r="I7" s="140">
        <v>6600</v>
      </c>
      <c r="J7" s="140">
        <v>53600</v>
      </c>
      <c r="K7" s="140">
        <v>60200</v>
      </c>
      <c r="L7" s="93">
        <f t="shared" ref="L7:L12" si="0">K7/H7</f>
        <v>1.323076923076923</v>
      </c>
      <c r="M7" s="137"/>
    </row>
    <row r="8" spans="1:13" s="92" customFormat="1" ht="14.25" x14ac:dyDescent="0.2">
      <c r="A8" s="141">
        <v>45223</v>
      </c>
      <c r="B8" s="118">
        <v>1596455</v>
      </c>
      <c r="C8" s="118" t="s">
        <v>1473</v>
      </c>
      <c r="D8" s="137" t="s">
        <v>22</v>
      </c>
      <c r="E8" s="138" t="s">
        <v>23</v>
      </c>
      <c r="F8" s="118" t="s">
        <v>1474</v>
      </c>
      <c r="G8" s="118" t="s">
        <v>1475</v>
      </c>
      <c r="H8" s="139">
        <v>45000</v>
      </c>
      <c r="I8" s="140">
        <v>8000</v>
      </c>
      <c r="J8" s="140">
        <v>42400</v>
      </c>
      <c r="K8" s="140">
        <v>50400</v>
      </c>
      <c r="L8" s="93">
        <f t="shared" si="0"/>
        <v>1.1200000000000001</v>
      </c>
      <c r="M8" s="137"/>
    </row>
    <row r="9" spans="1:13" s="92" customFormat="1" ht="14.25" x14ac:dyDescent="0.2">
      <c r="A9" s="129">
        <v>45245</v>
      </c>
      <c r="B9" s="111">
        <v>1601437</v>
      </c>
      <c r="C9" s="111" t="s">
        <v>414</v>
      </c>
      <c r="D9" s="131" t="s">
        <v>22</v>
      </c>
      <c r="E9" s="132" t="s">
        <v>23</v>
      </c>
      <c r="F9" s="111" t="s">
        <v>1477</v>
      </c>
      <c r="G9" s="111" t="s">
        <v>1478</v>
      </c>
      <c r="H9" s="133">
        <v>18000</v>
      </c>
      <c r="I9" s="134">
        <v>10000</v>
      </c>
      <c r="J9" s="134">
        <v>6200</v>
      </c>
      <c r="K9" s="134">
        <v>16200</v>
      </c>
      <c r="L9" s="143"/>
      <c r="M9" s="131"/>
    </row>
    <row r="10" spans="1:13" ht="14.25" x14ac:dyDescent="0.2">
      <c r="A10" s="135">
        <v>45245</v>
      </c>
      <c r="B10" s="118">
        <v>1601438</v>
      </c>
      <c r="C10" s="118" t="s">
        <v>1479</v>
      </c>
      <c r="D10" s="137" t="s">
        <v>22</v>
      </c>
      <c r="E10" s="138" t="s">
        <v>23</v>
      </c>
      <c r="F10" s="118" t="s">
        <v>651</v>
      </c>
      <c r="G10" s="118" t="s">
        <v>1481</v>
      </c>
      <c r="H10" s="139">
        <v>75000</v>
      </c>
      <c r="I10" s="140">
        <v>10100</v>
      </c>
      <c r="J10" s="140">
        <v>77700</v>
      </c>
      <c r="K10" s="140">
        <f>J10+I10</f>
        <v>87800</v>
      </c>
      <c r="L10" s="93">
        <f>(K10+K11)/H10</f>
        <v>1.1706666666666667</v>
      </c>
      <c r="M10" s="137"/>
    </row>
    <row r="11" spans="1:13" ht="14.25" x14ac:dyDescent="0.2">
      <c r="A11" s="135"/>
      <c r="B11" s="111"/>
      <c r="C11" s="118" t="s">
        <v>1480</v>
      </c>
      <c r="D11" s="131"/>
      <c r="E11" s="132"/>
      <c r="F11" s="111"/>
      <c r="G11" s="111"/>
      <c r="H11" s="133"/>
      <c r="I11" s="134"/>
      <c r="J11" s="134"/>
      <c r="K11" s="134"/>
      <c r="L11" s="93"/>
      <c r="M11" s="131"/>
    </row>
    <row r="12" spans="1:13" s="92" customFormat="1" ht="14.25" x14ac:dyDescent="0.2">
      <c r="A12" s="135">
        <v>45278</v>
      </c>
      <c r="B12" s="118">
        <v>1607340</v>
      </c>
      <c r="C12" s="135" t="s">
        <v>1482</v>
      </c>
      <c r="D12" s="137" t="s">
        <v>22</v>
      </c>
      <c r="E12" s="138" t="s">
        <v>23</v>
      </c>
      <c r="F12" s="118" t="s">
        <v>1484</v>
      </c>
      <c r="G12" s="118" t="s">
        <v>1483</v>
      </c>
      <c r="H12" s="139">
        <v>53000</v>
      </c>
      <c r="I12" s="140">
        <v>5900</v>
      </c>
      <c r="J12" s="140">
        <v>31200</v>
      </c>
      <c r="K12" s="140">
        <v>37100</v>
      </c>
      <c r="L12" s="93">
        <f t="shared" si="0"/>
        <v>0.7</v>
      </c>
      <c r="M12" s="137"/>
    </row>
    <row r="13" spans="1:13" ht="14.25" x14ac:dyDescent="0.2">
      <c r="A13" s="135">
        <v>45296</v>
      </c>
      <c r="B13" s="118">
        <v>1614874</v>
      </c>
      <c r="C13" s="118" t="s">
        <v>1488</v>
      </c>
      <c r="D13" s="137" t="s">
        <v>22</v>
      </c>
      <c r="E13" s="138" t="s">
        <v>23</v>
      </c>
      <c r="F13" s="118" t="s">
        <v>1490</v>
      </c>
      <c r="G13" s="118" t="s">
        <v>474</v>
      </c>
      <c r="H13" s="139">
        <v>32500</v>
      </c>
      <c r="I13" s="140">
        <v>6400</v>
      </c>
      <c r="J13" s="140">
        <v>25300</v>
      </c>
      <c r="K13" s="140">
        <v>31700</v>
      </c>
      <c r="L13" s="93">
        <f>(K13+K14)/H13</f>
        <v>0.97538461538461541</v>
      </c>
      <c r="M13" s="137" t="s">
        <v>630</v>
      </c>
    </row>
    <row r="14" spans="1:13" ht="14.25" x14ac:dyDescent="0.2">
      <c r="A14" s="135"/>
      <c r="B14" s="118"/>
      <c r="C14" s="118" t="s">
        <v>1489</v>
      </c>
      <c r="D14" s="137"/>
      <c r="E14" s="138"/>
      <c r="F14" s="118"/>
      <c r="G14" s="118"/>
      <c r="H14" s="139"/>
      <c r="I14" s="140"/>
      <c r="J14" s="140"/>
      <c r="K14" s="140"/>
      <c r="L14" s="93"/>
      <c r="M14" s="137"/>
    </row>
    <row r="15" spans="1:13" ht="15" x14ac:dyDescent="0.2">
      <c r="A15" s="152">
        <v>45317</v>
      </c>
      <c r="B15" s="111">
        <v>1619120</v>
      </c>
      <c r="C15" s="111" t="s">
        <v>1346</v>
      </c>
      <c r="D15" s="131" t="s">
        <v>22</v>
      </c>
      <c r="E15" s="132" t="s">
        <v>23</v>
      </c>
      <c r="F15" s="111" t="s">
        <v>1495</v>
      </c>
      <c r="G15" s="111" t="s">
        <v>1496</v>
      </c>
      <c r="H15" s="133">
        <v>80000</v>
      </c>
      <c r="I15" s="134">
        <v>4300</v>
      </c>
      <c r="J15" s="134">
        <v>63000</v>
      </c>
      <c r="K15" s="134">
        <v>67300</v>
      </c>
      <c r="L15" s="143"/>
      <c r="M15" s="62"/>
    </row>
    <row r="16" spans="1:13" ht="14.25" x14ac:dyDescent="0.2">
      <c r="A16" s="152">
        <v>45358</v>
      </c>
      <c r="B16" s="111">
        <v>1628102</v>
      </c>
      <c r="C16" s="111" t="s">
        <v>1503</v>
      </c>
      <c r="D16" s="131" t="s">
        <v>1505</v>
      </c>
      <c r="E16" s="132" t="s">
        <v>23</v>
      </c>
      <c r="F16" s="111" t="s">
        <v>1506</v>
      </c>
      <c r="G16" s="111" t="s">
        <v>1507</v>
      </c>
      <c r="H16" s="133">
        <v>550000</v>
      </c>
      <c r="I16" s="134">
        <v>155800</v>
      </c>
      <c r="J16" s="134">
        <v>1095800</v>
      </c>
      <c r="K16" s="134">
        <v>1251600</v>
      </c>
      <c r="L16" s="93"/>
      <c r="M16" s="131" t="s">
        <v>1510</v>
      </c>
    </row>
    <row r="17" spans="1:13" ht="14.25" x14ac:dyDescent="0.2">
      <c r="A17" s="170"/>
      <c r="B17" s="111"/>
      <c r="C17" s="111" t="s">
        <v>1504</v>
      </c>
      <c r="D17" s="131"/>
      <c r="E17" s="132"/>
      <c r="F17" s="111"/>
      <c r="G17" s="111"/>
      <c r="H17" s="133"/>
      <c r="I17" s="134"/>
      <c r="J17" s="134"/>
      <c r="K17" s="134"/>
      <c r="L17" s="93"/>
      <c r="M17" s="131"/>
    </row>
    <row r="18" spans="1:13" ht="14.25" x14ac:dyDescent="0.2">
      <c r="A18" s="177">
        <v>45377</v>
      </c>
      <c r="B18" s="171">
        <v>1630500</v>
      </c>
      <c r="C18" s="171" t="s">
        <v>1457</v>
      </c>
      <c r="D18" s="172" t="s">
        <v>22</v>
      </c>
      <c r="E18" s="173" t="s">
        <v>64</v>
      </c>
      <c r="F18" s="171" t="s">
        <v>658</v>
      </c>
      <c r="G18" s="171" t="s">
        <v>1509</v>
      </c>
      <c r="H18" s="174">
        <v>54900</v>
      </c>
      <c r="I18" s="174">
        <v>7500</v>
      </c>
      <c r="J18" s="174">
        <v>55500</v>
      </c>
      <c r="K18" s="174">
        <v>63000</v>
      </c>
      <c r="L18" s="175"/>
      <c r="M18" s="176" t="s">
        <v>361</v>
      </c>
    </row>
    <row r="19" spans="1:13" ht="14.25" x14ac:dyDescent="0.2">
      <c r="A19" s="177">
        <v>45392</v>
      </c>
      <c r="B19" s="171">
        <v>1636899</v>
      </c>
      <c r="C19" s="171" t="s">
        <v>723</v>
      </c>
      <c r="D19" s="172" t="s">
        <v>105</v>
      </c>
      <c r="E19" s="173" t="s">
        <v>23</v>
      </c>
      <c r="F19" s="171" t="s">
        <v>992</v>
      </c>
      <c r="G19" s="171" t="s">
        <v>1514</v>
      </c>
      <c r="H19" s="174">
        <v>170000</v>
      </c>
      <c r="I19" s="174">
        <v>11100</v>
      </c>
      <c r="J19" s="174">
        <v>48000</v>
      </c>
      <c r="K19" s="174">
        <v>59100</v>
      </c>
      <c r="L19" s="175"/>
      <c r="M19" s="176"/>
    </row>
    <row r="20" spans="1:13" ht="14.25" x14ac:dyDescent="0.2">
      <c r="A20" s="177"/>
      <c r="B20" s="171"/>
      <c r="C20" s="171"/>
      <c r="D20" s="172"/>
      <c r="E20" s="173"/>
      <c r="F20" s="171"/>
      <c r="G20" s="171"/>
      <c r="H20" s="174"/>
      <c r="I20" s="174"/>
      <c r="J20" s="174"/>
      <c r="K20" s="174"/>
      <c r="L20" s="175"/>
      <c r="M20" s="176"/>
    </row>
    <row r="21" spans="1:13" ht="15.75" x14ac:dyDescent="0.25">
      <c r="A21" s="123" t="s">
        <v>61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5"/>
      <c r="M21" s="160"/>
    </row>
    <row r="22" spans="1:13" ht="14.25" x14ac:dyDescent="0.2">
      <c r="A22" s="141">
        <v>45279</v>
      </c>
      <c r="B22" s="118">
        <v>1609620</v>
      </c>
      <c r="C22" s="118" t="s">
        <v>1485</v>
      </c>
      <c r="D22" s="137" t="s">
        <v>22</v>
      </c>
      <c r="E22" s="138" t="s">
        <v>23</v>
      </c>
      <c r="F22" s="118" t="s">
        <v>1486</v>
      </c>
      <c r="G22" s="118" t="s">
        <v>1487</v>
      </c>
      <c r="H22" s="139">
        <v>115000</v>
      </c>
      <c r="I22" s="140">
        <v>9600</v>
      </c>
      <c r="J22" s="140">
        <v>109700</v>
      </c>
      <c r="K22" s="140">
        <v>119300</v>
      </c>
      <c r="L22" s="93">
        <f t="shared" ref="L22:L24" si="1">K22/H22</f>
        <v>1.037391304347826</v>
      </c>
      <c r="M22" s="137"/>
    </row>
    <row r="23" spans="1:13" ht="14.25" x14ac:dyDescent="0.2">
      <c r="A23" s="141">
        <v>45300</v>
      </c>
      <c r="B23" s="118">
        <v>1615179</v>
      </c>
      <c r="C23" s="118" t="s">
        <v>182</v>
      </c>
      <c r="D23" s="137" t="s">
        <v>22</v>
      </c>
      <c r="E23" s="138" t="s">
        <v>23</v>
      </c>
      <c r="F23" s="118" t="s">
        <v>1492</v>
      </c>
      <c r="G23" s="118" t="s">
        <v>1491</v>
      </c>
      <c r="H23" s="139">
        <v>144000</v>
      </c>
      <c r="I23" s="140">
        <v>26300</v>
      </c>
      <c r="J23" s="140">
        <v>128700</v>
      </c>
      <c r="K23" s="140">
        <v>155000</v>
      </c>
      <c r="L23" s="93">
        <f t="shared" si="1"/>
        <v>1.0763888888888888</v>
      </c>
      <c r="M23" s="137"/>
    </row>
    <row r="24" spans="1:13" s="71" customFormat="1" ht="14.25" x14ac:dyDescent="0.2">
      <c r="A24" s="129">
        <v>45328</v>
      </c>
      <c r="B24" s="111">
        <v>1620821</v>
      </c>
      <c r="C24" s="111" t="s">
        <v>641</v>
      </c>
      <c r="D24" s="168" t="s">
        <v>22</v>
      </c>
      <c r="E24" s="132" t="s">
        <v>23</v>
      </c>
      <c r="F24" s="71" t="s">
        <v>1500</v>
      </c>
      <c r="G24" s="111" t="s">
        <v>1499</v>
      </c>
      <c r="H24" s="133">
        <v>85800</v>
      </c>
      <c r="I24" s="134">
        <v>11000</v>
      </c>
      <c r="J24" s="134">
        <v>77000</v>
      </c>
      <c r="K24" s="134">
        <v>88000</v>
      </c>
      <c r="L24" s="143">
        <f t="shared" si="1"/>
        <v>1.0256410256410255</v>
      </c>
      <c r="M24" s="131"/>
    </row>
    <row r="25" spans="1:13" ht="14.25" x14ac:dyDescent="0.2">
      <c r="A25" s="141">
        <v>45342</v>
      </c>
      <c r="B25" s="118">
        <v>1623854</v>
      </c>
      <c r="C25" s="118" t="s">
        <v>615</v>
      </c>
      <c r="D25" s="137" t="s">
        <v>22</v>
      </c>
      <c r="E25" s="138" t="s">
        <v>23</v>
      </c>
      <c r="F25" s="118" t="s">
        <v>617</v>
      </c>
      <c r="G25" s="118" t="s">
        <v>1501</v>
      </c>
      <c r="H25" s="139">
        <v>90000</v>
      </c>
      <c r="I25" s="140">
        <v>5000</v>
      </c>
      <c r="J25" s="140">
        <v>98100</v>
      </c>
      <c r="K25" s="140">
        <v>103100</v>
      </c>
      <c r="L25" s="93">
        <v>0.87</v>
      </c>
      <c r="M25" s="169" t="s">
        <v>706</v>
      </c>
    </row>
    <row r="26" spans="1:13" ht="14.25" x14ac:dyDescent="0.2">
      <c r="A26" s="141"/>
      <c r="B26" s="118"/>
      <c r="C26" s="118"/>
      <c r="D26" s="137"/>
      <c r="E26" s="138"/>
      <c r="F26" s="118"/>
      <c r="G26" s="118"/>
      <c r="H26" s="139"/>
      <c r="I26" s="140"/>
      <c r="J26" s="140"/>
      <c r="K26" s="140"/>
      <c r="L26" s="93"/>
      <c r="M26" s="137"/>
    </row>
    <row r="27" spans="1:13" ht="14.25" x14ac:dyDescent="0.2">
      <c r="A27" s="141"/>
      <c r="B27" s="118"/>
      <c r="C27" s="118"/>
      <c r="D27" s="137"/>
      <c r="E27" s="138"/>
      <c r="F27" s="118"/>
      <c r="G27" s="118"/>
      <c r="H27" s="139"/>
      <c r="I27" s="140"/>
      <c r="J27" s="140"/>
      <c r="K27" s="140"/>
      <c r="L27" s="93"/>
      <c r="M27" s="137"/>
    </row>
    <row r="28" spans="1:13" ht="14.25" x14ac:dyDescent="0.2">
      <c r="A28" s="129"/>
      <c r="B28" s="111"/>
      <c r="C28" s="111"/>
      <c r="D28" s="131"/>
      <c r="E28" s="132"/>
      <c r="F28" s="111"/>
      <c r="G28" s="111"/>
      <c r="H28" s="133"/>
      <c r="I28" s="134"/>
      <c r="J28" s="134"/>
      <c r="K28" s="134"/>
      <c r="L28" s="143"/>
      <c r="M28" s="131"/>
    </row>
    <row r="29" spans="1:13" ht="14.25" x14ac:dyDescent="0.2">
      <c r="A29" s="129"/>
      <c r="B29" s="111"/>
      <c r="C29" s="111"/>
      <c r="D29" s="131"/>
      <c r="E29" s="132"/>
      <c r="F29" s="111"/>
      <c r="G29" s="111"/>
      <c r="H29" s="133"/>
      <c r="I29" s="134"/>
      <c r="J29" s="134"/>
      <c r="K29" s="134"/>
      <c r="L29" s="143"/>
      <c r="M29" s="131"/>
    </row>
    <row r="30" spans="1:13" s="92" customFormat="1" ht="14.25" x14ac:dyDescent="0.2">
      <c r="A30" s="141"/>
      <c r="B30" s="118"/>
      <c r="C30" s="118"/>
      <c r="D30" s="137"/>
      <c r="E30" s="138"/>
      <c r="F30" s="118"/>
      <c r="G30" s="118"/>
      <c r="H30" s="139"/>
      <c r="I30" s="140"/>
      <c r="J30" s="140"/>
      <c r="K30" s="140"/>
      <c r="L30" s="93"/>
      <c r="M30" s="137"/>
    </row>
    <row r="31" spans="1:13" s="92" customFormat="1" ht="14.25" x14ac:dyDescent="0.2">
      <c r="A31" s="141"/>
      <c r="B31" s="144"/>
      <c r="C31" s="118"/>
      <c r="D31" s="137"/>
      <c r="E31" s="138"/>
      <c r="F31" s="118"/>
      <c r="G31" s="118"/>
      <c r="H31" s="139"/>
      <c r="I31" s="140"/>
      <c r="J31" s="140"/>
      <c r="K31" s="140"/>
      <c r="L31" s="93"/>
      <c r="M31" s="161"/>
    </row>
    <row r="32" spans="1:13" s="92" customFormat="1" ht="14.25" x14ac:dyDescent="0.2">
      <c r="A32" s="135"/>
      <c r="B32" s="148"/>
      <c r="C32" s="118"/>
      <c r="D32" s="137"/>
      <c r="E32" s="138"/>
      <c r="F32" s="118"/>
      <c r="G32" s="118"/>
      <c r="H32" s="139"/>
      <c r="I32" s="140"/>
      <c r="J32" s="146"/>
      <c r="K32" s="146"/>
      <c r="L32" s="93"/>
      <c r="M32" s="137"/>
    </row>
    <row r="33" spans="1:21" ht="15" x14ac:dyDescent="0.2">
      <c r="A33" s="141"/>
      <c r="B33" s="144"/>
      <c r="C33" s="118"/>
      <c r="D33" s="137"/>
      <c r="E33" s="137"/>
      <c r="F33" s="149"/>
      <c r="G33" s="149"/>
      <c r="H33" s="140"/>
      <c r="I33" s="139"/>
      <c r="J33" s="140"/>
      <c r="K33" s="140"/>
      <c r="L33" s="147"/>
      <c r="M33" s="162"/>
      <c r="P33" s="157"/>
      <c r="Q33" s="158"/>
      <c r="R33" s="158"/>
      <c r="S33" s="158"/>
    </row>
    <row r="34" spans="1:21" ht="14.25" x14ac:dyDescent="0.2">
      <c r="A34" s="129"/>
      <c r="B34" s="166"/>
      <c r="C34" s="111"/>
      <c r="D34" s="131"/>
      <c r="E34" s="131"/>
      <c r="F34" s="154"/>
      <c r="G34" s="154"/>
      <c r="H34" s="134"/>
      <c r="I34" s="133"/>
      <c r="J34" s="134"/>
      <c r="K34" s="134"/>
      <c r="L34" s="155"/>
      <c r="M34" s="167"/>
    </row>
    <row r="35" spans="1:21" s="92" customFormat="1" ht="14.25" x14ac:dyDescent="0.2">
      <c r="A35" s="141"/>
      <c r="B35" s="148"/>
      <c r="C35" s="149"/>
      <c r="D35" s="137"/>
      <c r="E35" s="137"/>
      <c r="F35" s="149"/>
      <c r="G35" s="149"/>
      <c r="H35" s="151"/>
      <c r="I35" s="139"/>
      <c r="J35" s="140"/>
      <c r="K35" s="140"/>
      <c r="L35" s="150"/>
      <c r="M35" s="137"/>
    </row>
    <row r="36" spans="1:21" ht="15" x14ac:dyDescent="0.2">
      <c r="A36" s="129"/>
      <c r="B36" s="153"/>
      <c r="C36" s="154"/>
      <c r="D36" s="131"/>
      <c r="E36" s="131"/>
      <c r="F36" s="154"/>
      <c r="G36" s="154"/>
      <c r="H36" s="156"/>
      <c r="I36" s="133"/>
      <c r="J36" s="134"/>
      <c r="K36" s="134"/>
      <c r="L36" s="155"/>
      <c r="M36" s="137"/>
      <c r="N36" s="28"/>
      <c r="O36" s="29"/>
      <c r="P36" s="29"/>
      <c r="Q36" s="30"/>
      <c r="R36" s="30"/>
      <c r="S36" s="30"/>
      <c r="T36" s="30"/>
      <c r="U36" s="29"/>
    </row>
    <row r="37" spans="1:21" s="92" customFormat="1" ht="15" x14ac:dyDescent="0.2">
      <c r="A37" s="141"/>
      <c r="B37" s="148"/>
      <c r="C37" s="149"/>
      <c r="D37" s="137"/>
      <c r="E37" s="149"/>
      <c r="F37" s="149"/>
      <c r="G37" s="149"/>
      <c r="H37" s="151"/>
      <c r="I37" s="139"/>
      <c r="J37" s="140"/>
      <c r="K37" s="140"/>
      <c r="L37" s="150"/>
      <c r="M37" s="137"/>
      <c r="N37" s="28"/>
      <c r="O37" s="29"/>
      <c r="P37" s="29"/>
      <c r="Q37" s="30"/>
      <c r="R37" s="30"/>
      <c r="S37" s="30"/>
      <c r="T37" s="30"/>
      <c r="U37" s="29"/>
    </row>
    <row r="38" spans="1:21" s="92" customFormat="1" ht="14.25" x14ac:dyDescent="0.2">
      <c r="A38" s="141"/>
      <c r="B38" s="148"/>
      <c r="C38" s="149"/>
      <c r="D38" s="137"/>
      <c r="E38" s="149"/>
      <c r="F38" s="149"/>
      <c r="G38" s="149"/>
      <c r="H38" s="151"/>
      <c r="I38" s="139"/>
      <c r="J38" s="148"/>
      <c r="K38" s="148"/>
      <c r="L38" s="150"/>
      <c r="M38" s="137"/>
    </row>
    <row r="39" spans="1:21" s="92" customFormat="1" ht="16.5" customHeight="1" x14ac:dyDescent="0.2">
      <c r="A39" s="129"/>
      <c r="B39" s="153"/>
      <c r="C39" s="154"/>
      <c r="D39" s="131"/>
      <c r="E39" s="154"/>
      <c r="F39" s="154"/>
      <c r="G39" s="154"/>
      <c r="H39" s="156"/>
      <c r="I39" s="133"/>
      <c r="J39" s="134"/>
      <c r="K39" s="134"/>
      <c r="L39" s="155"/>
      <c r="M39" s="131"/>
    </row>
    <row r="40" spans="1:21" ht="21.95" customHeight="1" x14ac:dyDescent="0.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37"/>
    </row>
    <row r="41" spans="1:21" ht="21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6"/>
      <c r="M41" s="137"/>
    </row>
    <row r="42" spans="1:21" ht="13.5" customHeight="1" x14ac:dyDescent="0.2"/>
    <row r="43" spans="1:21" ht="15.75" x14ac:dyDescent="0.25">
      <c r="A43" s="126" t="s">
        <v>20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63"/>
    </row>
    <row r="44" spans="1:21" ht="14.25" x14ac:dyDescent="0.2">
      <c r="A44" s="141">
        <v>45217</v>
      </c>
      <c r="B44" s="118">
        <v>1592110</v>
      </c>
      <c r="C44" s="118" t="s">
        <v>145</v>
      </c>
      <c r="D44" s="137" t="s">
        <v>22</v>
      </c>
      <c r="E44" s="138" t="s">
        <v>23</v>
      </c>
      <c r="F44" s="118" t="s">
        <v>1460</v>
      </c>
      <c r="G44" s="118" t="s">
        <v>1461</v>
      </c>
      <c r="H44" s="139">
        <v>110000</v>
      </c>
      <c r="I44" s="140">
        <v>5000</v>
      </c>
      <c r="J44" s="140">
        <v>104700</v>
      </c>
      <c r="K44" s="140">
        <v>109700</v>
      </c>
      <c r="L44" s="93">
        <f>K44/H44</f>
        <v>0.99727272727272731</v>
      </c>
      <c r="M44" s="137" t="s">
        <v>287</v>
      </c>
    </row>
    <row r="45" spans="1:21" ht="14.25" x14ac:dyDescent="0.2">
      <c r="A45" s="141">
        <v>45226</v>
      </c>
      <c r="B45" s="118">
        <v>1595129</v>
      </c>
      <c r="C45" s="118" t="s">
        <v>1465</v>
      </c>
      <c r="D45" s="137" t="s">
        <v>22</v>
      </c>
      <c r="E45" s="138" t="s">
        <v>23</v>
      </c>
      <c r="F45" s="118" t="s">
        <v>1466</v>
      </c>
      <c r="G45" s="118" t="s">
        <v>1467</v>
      </c>
      <c r="H45" s="139">
        <v>60000</v>
      </c>
      <c r="I45" s="140">
        <v>3800</v>
      </c>
      <c r="J45" s="140">
        <v>59900</v>
      </c>
      <c r="K45" s="140">
        <v>63700</v>
      </c>
      <c r="L45" s="93">
        <f t="shared" ref="L45:L48" si="2">K45/H45</f>
        <v>1.0616666666666668</v>
      </c>
      <c r="M45" s="137" t="s">
        <v>359</v>
      </c>
    </row>
    <row r="46" spans="1:21" ht="14.25" x14ac:dyDescent="0.2">
      <c r="A46" s="129">
        <v>45238</v>
      </c>
      <c r="B46" s="111">
        <v>1597912</v>
      </c>
      <c r="C46" s="111" t="s">
        <v>1502</v>
      </c>
      <c r="D46" s="131" t="s">
        <v>22</v>
      </c>
      <c r="E46" s="132" t="s">
        <v>23</v>
      </c>
      <c r="F46" s="111" t="s">
        <v>25</v>
      </c>
      <c r="G46" s="111" t="s">
        <v>1476</v>
      </c>
      <c r="H46" s="133">
        <v>3500</v>
      </c>
      <c r="I46" s="134">
        <v>4100</v>
      </c>
      <c r="J46" s="134"/>
      <c r="K46" s="134">
        <v>4100</v>
      </c>
      <c r="L46" s="143">
        <f t="shared" si="2"/>
        <v>1.1714285714285715</v>
      </c>
      <c r="M46" s="137"/>
    </row>
    <row r="47" spans="1:21" ht="14.25" x14ac:dyDescent="0.2">
      <c r="A47" s="141">
        <v>45310</v>
      </c>
      <c r="B47" s="118">
        <v>1617616</v>
      </c>
      <c r="C47" s="118" t="s">
        <v>1493</v>
      </c>
      <c r="D47" s="137" t="s">
        <v>22</v>
      </c>
      <c r="E47" s="138" t="s">
        <v>23</v>
      </c>
      <c r="F47" s="118" t="s">
        <v>528</v>
      </c>
      <c r="G47" s="118" t="s">
        <v>1494</v>
      </c>
      <c r="H47" s="139">
        <v>125000</v>
      </c>
      <c r="I47" s="140">
        <v>5600</v>
      </c>
      <c r="J47" s="140">
        <v>121900</v>
      </c>
      <c r="K47" s="140">
        <v>127500</v>
      </c>
      <c r="L47" s="93">
        <f t="shared" si="2"/>
        <v>1.02</v>
      </c>
      <c r="M47" s="137" t="s">
        <v>1508</v>
      </c>
    </row>
    <row r="48" spans="1:21" ht="14.25" x14ac:dyDescent="0.2">
      <c r="A48" s="141">
        <v>45321</v>
      </c>
      <c r="B48" s="118">
        <v>1619870</v>
      </c>
      <c r="C48" s="118" t="s">
        <v>1497</v>
      </c>
      <c r="D48" s="137" t="s">
        <v>22</v>
      </c>
      <c r="E48" s="138" t="s">
        <v>23</v>
      </c>
      <c r="F48" s="118" t="s">
        <v>200</v>
      </c>
      <c r="G48" s="118" t="s">
        <v>1498</v>
      </c>
      <c r="H48" s="139">
        <v>65000</v>
      </c>
      <c r="I48" s="140">
        <v>3900</v>
      </c>
      <c r="J48" s="140">
        <v>94200</v>
      </c>
      <c r="K48" s="140">
        <v>98100</v>
      </c>
      <c r="L48" s="93">
        <f t="shared" si="2"/>
        <v>1.5092307692307692</v>
      </c>
      <c r="M48" s="137" t="s">
        <v>1508</v>
      </c>
    </row>
    <row r="49" spans="1:13" ht="14.25" x14ac:dyDescent="0.2">
      <c r="A49" s="129">
        <v>45379</v>
      </c>
      <c r="B49" s="111">
        <v>1632786</v>
      </c>
      <c r="C49" s="111" t="s">
        <v>1511</v>
      </c>
      <c r="D49" s="131" t="s">
        <v>22</v>
      </c>
      <c r="E49" s="132" t="s">
        <v>23</v>
      </c>
      <c r="F49" s="111" t="s">
        <v>1512</v>
      </c>
      <c r="G49" s="111" t="s">
        <v>1513</v>
      </c>
      <c r="H49" s="133">
        <v>15000</v>
      </c>
      <c r="I49" s="134">
        <v>3800</v>
      </c>
      <c r="J49" s="134">
        <v>4500</v>
      </c>
      <c r="K49" s="134">
        <v>8300</v>
      </c>
      <c r="L49" s="143"/>
      <c r="M49" s="131" t="s">
        <v>287</v>
      </c>
    </row>
    <row r="50" spans="1:13" ht="14.25" x14ac:dyDescent="0.2">
      <c r="A50" s="141"/>
      <c r="B50" s="118"/>
      <c r="C50" s="118"/>
      <c r="D50" s="137"/>
      <c r="E50" s="138"/>
      <c r="F50" s="118"/>
      <c r="G50" s="118"/>
      <c r="H50" s="139"/>
      <c r="I50" s="140"/>
      <c r="J50" s="140"/>
      <c r="K50" s="140"/>
      <c r="L50" s="93"/>
      <c r="M50" s="137"/>
    </row>
    <row r="51" spans="1:13" ht="14.25" x14ac:dyDescent="0.2">
      <c r="A51" s="141"/>
      <c r="B51" s="118"/>
      <c r="C51" s="118"/>
      <c r="D51" s="137"/>
      <c r="E51" s="138"/>
      <c r="F51" s="118"/>
      <c r="G51" s="118"/>
      <c r="H51" s="139"/>
      <c r="I51" s="140"/>
      <c r="J51" s="140"/>
      <c r="K51" s="140"/>
      <c r="L51" s="93"/>
      <c r="M51" s="137"/>
    </row>
    <row r="52" spans="1:13" ht="14.25" x14ac:dyDescent="0.2">
      <c r="A52" s="141"/>
      <c r="B52" s="118"/>
      <c r="C52" s="118"/>
      <c r="D52" s="137"/>
      <c r="E52" s="138"/>
      <c r="F52" s="118"/>
      <c r="G52" s="118"/>
      <c r="H52" s="139"/>
      <c r="I52" s="140"/>
      <c r="J52" s="140"/>
      <c r="K52" s="140"/>
      <c r="L52" s="93"/>
      <c r="M52" s="137"/>
    </row>
    <row r="53" spans="1:13" ht="14.25" x14ac:dyDescent="0.2">
      <c r="A53" s="141"/>
      <c r="B53" s="118"/>
      <c r="C53" s="118"/>
      <c r="D53" s="137"/>
      <c r="E53" s="138"/>
      <c r="F53" s="118"/>
      <c r="G53" s="118"/>
      <c r="H53" s="139"/>
      <c r="I53" s="140"/>
      <c r="J53" s="140"/>
      <c r="K53" s="140"/>
      <c r="L53" s="93"/>
      <c r="M53" s="137"/>
    </row>
    <row r="54" spans="1:13" ht="14.25" x14ac:dyDescent="0.2">
      <c r="A54" s="141"/>
      <c r="B54" s="118"/>
      <c r="C54" s="118"/>
      <c r="D54" s="137"/>
      <c r="E54" s="138"/>
      <c r="F54" s="118"/>
      <c r="G54" s="118"/>
      <c r="H54" s="139"/>
      <c r="I54" s="140"/>
      <c r="J54" s="140"/>
      <c r="K54" s="140"/>
      <c r="L54" s="93"/>
      <c r="M54" s="137"/>
    </row>
    <row r="55" spans="1:13" ht="14.25" x14ac:dyDescent="0.2">
      <c r="A55" s="141"/>
      <c r="B55" s="118"/>
      <c r="C55" s="118"/>
      <c r="D55" s="137"/>
      <c r="E55" s="138"/>
      <c r="F55" s="118"/>
      <c r="G55" s="118"/>
      <c r="H55" s="139"/>
      <c r="I55" s="140"/>
      <c r="J55" s="140"/>
      <c r="K55" s="140"/>
      <c r="L55" s="93"/>
      <c r="M55" s="137"/>
    </row>
    <row r="56" spans="1:13" ht="14.25" x14ac:dyDescent="0.2">
      <c r="A56" s="141"/>
      <c r="B56" s="118"/>
      <c r="C56" s="118"/>
      <c r="D56" s="137"/>
      <c r="E56" s="138"/>
      <c r="F56" s="118"/>
      <c r="G56" s="118"/>
      <c r="H56" s="139"/>
      <c r="I56" s="140"/>
      <c r="J56" s="140"/>
      <c r="K56" s="140"/>
      <c r="L56" s="93"/>
      <c r="M56" s="137"/>
    </row>
    <row r="57" spans="1:13" ht="14.25" x14ac:dyDescent="0.2">
      <c r="A57" s="141"/>
      <c r="B57" s="118"/>
      <c r="C57" s="118"/>
      <c r="D57" s="137"/>
      <c r="E57" s="138"/>
      <c r="F57" s="118"/>
      <c r="G57" s="118"/>
      <c r="H57" s="139"/>
      <c r="I57" s="140"/>
      <c r="J57" s="140"/>
      <c r="K57" s="140"/>
      <c r="L57" s="93"/>
      <c r="M57" s="137"/>
    </row>
    <row r="58" spans="1:13" ht="14.25" x14ac:dyDescent="0.2">
      <c r="A58" s="141"/>
      <c r="B58" s="118"/>
      <c r="C58" s="118"/>
      <c r="D58" s="137"/>
      <c r="E58" s="138"/>
      <c r="F58" s="118"/>
      <c r="G58" s="118"/>
      <c r="H58" s="139"/>
      <c r="I58" s="140"/>
      <c r="J58" s="140"/>
      <c r="K58" s="140"/>
      <c r="L58" s="93"/>
      <c r="M58" s="137"/>
    </row>
    <row r="59" spans="1:13" ht="15.75" x14ac:dyDescent="0.25">
      <c r="A59" s="123" t="s">
        <v>52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5"/>
      <c r="M59" s="160"/>
    </row>
    <row r="60" spans="1:13" ht="14.25" x14ac:dyDescent="0.2">
      <c r="A60" s="129"/>
      <c r="B60" s="111"/>
      <c r="C60" s="111"/>
      <c r="D60" s="131"/>
      <c r="E60" s="132"/>
      <c r="F60" s="111"/>
      <c r="G60" s="111"/>
      <c r="H60" s="134"/>
      <c r="I60" s="134"/>
      <c r="J60" s="134"/>
      <c r="K60" s="134"/>
      <c r="L60" s="143"/>
      <c r="M60" s="132"/>
    </row>
    <row r="61" spans="1:13" ht="14.25" x14ac:dyDescent="0.2">
      <c r="A61" s="129"/>
      <c r="B61" s="111"/>
      <c r="C61" s="111"/>
      <c r="D61" s="131"/>
      <c r="E61" s="132"/>
      <c r="F61" s="111"/>
      <c r="G61" s="111"/>
      <c r="H61" s="134"/>
      <c r="I61" s="134"/>
      <c r="J61" s="134"/>
      <c r="K61" s="134"/>
      <c r="L61" s="143"/>
      <c r="M61" s="132"/>
    </row>
    <row r="62" spans="1:13" ht="14.25" x14ac:dyDescent="0.2">
      <c r="A62" s="129"/>
      <c r="B62" s="111"/>
      <c r="C62" s="111"/>
      <c r="D62" s="131"/>
      <c r="E62" s="132"/>
      <c r="F62" s="111"/>
      <c r="G62" s="111"/>
      <c r="H62" s="134"/>
      <c r="I62" s="134"/>
      <c r="J62" s="134"/>
      <c r="K62" s="134"/>
      <c r="L62" s="143"/>
      <c r="M62" s="132"/>
    </row>
    <row r="63" spans="1:13" ht="14.25" x14ac:dyDescent="0.2">
      <c r="A63" s="141"/>
      <c r="B63" s="118"/>
      <c r="C63" s="118"/>
      <c r="D63" s="137"/>
      <c r="E63" s="138"/>
      <c r="F63" s="118"/>
      <c r="G63" s="118"/>
      <c r="H63" s="140"/>
      <c r="I63" s="140"/>
      <c r="J63" s="140"/>
      <c r="K63" s="140"/>
      <c r="L63" s="93"/>
      <c r="M63" s="138"/>
    </row>
    <row r="64" spans="1:13" ht="15" x14ac:dyDescent="0.2">
      <c r="A64" s="99"/>
      <c r="B64" s="49"/>
      <c r="C64" s="10"/>
      <c r="D64" s="11"/>
      <c r="E64" s="12"/>
      <c r="F64" s="10"/>
      <c r="G64" s="10"/>
      <c r="H64" s="14"/>
      <c r="I64" s="14"/>
      <c r="J64" s="14"/>
      <c r="K64" s="65"/>
      <c r="L64" s="15"/>
      <c r="M64" s="11"/>
    </row>
    <row r="65" spans="1:13" ht="15" x14ac:dyDescent="0.2">
      <c r="A65" s="99"/>
      <c r="B65" s="49"/>
      <c r="C65" s="10"/>
      <c r="D65" s="11"/>
      <c r="E65" s="12"/>
      <c r="F65" s="10"/>
      <c r="G65" s="10"/>
      <c r="H65" s="14"/>
      <c r="I65" s="14"/>
      <c r="J65" s="14"/>
      <c r="K65" s="65"/>
      <c r="L65" s="15"/>
      <c r="M65" s="11"/>
    </row>
    <row r="66" spans="1:13" ht="15" x14ac:dyDescent="0.2">
      <c r="A66" s="99"/>
      <c r="B66" s="49"/>
      <c r="C66" s="10"/>
      <c r="D66" s="11"/>
      <c r="E66" s="12"/>
      <c r="F66" s="10"/>
      <c r="G66" s="10"/>
      <c r="H66" s="14"/>
      <c r="I66" s="14"/>
      <c r="J66" s="14"/>
      <c r="K66" s="65"/>
      <c r="L66" s="15"/>
      <c r="M66" s="11"/>
    </row>
    <row r="67" spans="1:13" ht="15.75" x14ac:dyDescent="0.25">
      <c r="A67" s="123" t="s">
        <v>826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5"/>
      <c r="M67" s="160"/>
    </row>
    <row r="68" spans="1:13" ht="14.25" x14ac:dyDescent="0.2">
      <c r="A68" s="141">
        <v>45212</v>
      </c>
      <c r="B68" s="118">
        <v>1588970</v>
      </c>
      <c r="C68" s="118" t="s">
        <v>1089</v>
      </c>
      <c r="D68" s="137" t="s">
        <v>22</v>
      </c>
      <c r="E68" s="138" t="s">
        <v>64</v>
      </c>
      <c r="F68" s="118" t="s">
        <v>1091</v>
      </c>
      <c r="G68" s="118" t="s">
        <v>1459</v>
      </c>
      <c r="H68" s="139">
        <v>40000</v>
      </c>
      <c r="I68" s="140">
        <v>4000</v>
      </c>
      <c r="J68" s="140">
        <v>37800</v>
      </c>
      <c r="K68" s="140">
        <v>41800</v>
      </c>
      <c r="L68" s="93">
        <f>K68/H68</f>
        <v>1.0449999999999999</v>
      </c>
      <c r="M68" s="137"/>
    </row>
    <row r="69" spans="1:13" ht="14.25" x14ac:dyDescent="0.2">
      <c r="A69" s="129">
        <v>45212</v>
      </c>
      <c r="B69" s="111">
        <v>1590659</v>
      </c>
      <c r="C69" s="111" t="s">
        <v>1462</v>
      </c>
      <c r="D69" s="131" t="s">
        <v>22</v>
      </c>
      <c r="E69" s="132" t="s">
        <v>23</v>
      </c>
      <c r="F69" s="111" t="s">
        <v>1463</v>
      </c>
      <c r="G69" s="111" t="s">
        <v>1464</v>
      </c>
      <c r="H69" s="133">
        <v>20000</v>
      </c>
      <c r="I69" s="134">
        <v>3200</v>
      </c>
      <c r="J69" s="134">
        <v>21700</v>
      </c>
      <c r="K69" s="134">
        <v>24900</v>
      </c>
      <c r="L69" s="143">
        <f t="shared" ref="L69:L70" si="3">K69/H69</f>
        <v>1.2450000000000001</v>
      </c>
      <c r="M69" s="131"/>
    </row>
    <row r="70" spans="1:13" ht="14.25" x14ac:dyDescent="0.2">
      <c r="A70" s="141">
        <v>45222</v>
      </c>
      <c r="B70" s="118">
        <v>1593343</v>
      </c>
      <c r="C70" s="118" t="s">
        <v>1470</v>
      </c>
      <c r="D70" s="137" t="s">
        <v>22</v>
      </c>
      <c r="E70" s="138" t="s">
        <v>23</v>
      </c>
      <c r="F70" s="118" t="s">
        <v>1471</v>
      </c>
      <c r="G70" s="118" t="s">
        <v>1472</v>
      </c>
      <c r="H70" s="139">
        <v>189000</v>
      </c>
      <c r="I70" s="140">
        <v>4100</v>
      </c>
      <c r="J70" s="140">
        <v>149900</v>
      </c>
      <c r="K70" s="140">
        <v>154000</v>
      </c>
      <c r="L70" s="93">
        <f t="shared" si="3"/>
        <v>0.81481481481481477</v>
      </c>
      <c r="M70" s="137"/>
    </row>
    <row r="71" spans="1:13" ht="15.75" x14ac:dyDescent="0.25">
      <c r="A71" s="99"/>
      <c r="B71" s="49"/>
      <c r="C71" s="10"/>
      <c r="D71" s="11"/>
      <c r="E71" s="12"/>
      <c r="F71" s="94"/>
      <c r="G71" s="10"/>
      <c r="H71" s="13"/>
      <c r="I71" s="14"/>
      <c r="J71" s="14"/>
      <c r="K71" s="14"/>
      <c r="L71" s="15"/>
      <c r="M71" s="11"/>
    </row>
    <row r="72" spans="1:13" ht="15.75" x14ac:dyDescent="0.25">
      <c r="A72" s="99"/>
      <c r="B72" s="49"/>
      <c r="C72" s="10"/>
      <c r="D72" s="11"/>
      <c r="E72" s="12"/>
      <c r="F72" s="94"/>
      <c r="G72" s="10"/>
      <c r="H72" s="13"/>
      <c r="I72" s="14"/>
      <c r="J72" s="14"/>
      <c r="K72" s="14"/>
      <c r="L72" s="15"/>
      <c r="M72" s="11"/>
    </row>
    <row r="73" spans="1:13" ht="16.5" thickBot="1" x14ac:dyDescent="0.3">
      <c r="A73" s="99"/>
      <c r="B73" s="49"/>
      <c r="C73" s="10"/>
      <c r="D73" s="11"/>
      <c r="E73" s="12"/>
      <c r="F73" s="94"/>
      <c r="G73" s="10"/>
      <c r="H73" s="13"/>
      <c r="I73" s="14"/>
      <c r="J73" s="121"/>
      <c r="K73" s="121"/>
      <c r="L73" s="122"/>
      <c r="M73" s="115"/>
    </row>
    <row r="74" spans="1:13" ht="16.5" thickBot="1" x14ac:dyDescent="0.3">
      <c r="A74" s="99"/>
      <c r="B74" s="49"/>
      <c r="C74" s="10"/>
      <c r="D74" s="11"/>
      <c r="E74" s="12"/>
      <c r="F74" s="94"/>
      <c r="G74" s="233" t="s">
        <v>1454</v>
      </c>
      <c r="H74" s="234"/>
      <c r="I74" s="235"/>
      <c r="J74" s="230" t="s">
        <v>80</v>
      </c>
      <c r="K74" s="231"/>
      <c r="L74" s="231"/>
      <c r="M74" s="232"/>
    </row>
    <row r="75" spans="1:13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2"/>
    </row>
    <row r="76" spans="1:13" ht="13.5" thickBot="1" x14ac:dyDescent="0.2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5"/>
    </row>
    <row r="79" spans="1:13" x14ac:dyDescent="0.2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64"/>
    </row>
    <row r="80" spans="1:13" x14ac:dyDescent="0.2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64"/>
    </row>
    <row r="81" spans="1:13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64"/>
    </row>
    <row r="82" spans="1:13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164"/>
    </row>
    <row r="83" spans="1:13" x14ac:dyDescent="0.2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164"/>
    </row>
    <row r="84" spans="1:13" x14ac:dyDescent="0.2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164"/>
    </row>
    <row r="85" spans="1:13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164"/>
    </row>
    <row r="86" spans="1:13" x14ac:dyDescent="0.2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164"/>
    </row>
    <row r="87" spans="1:13" x14ac:dyDescent="0.2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164"/>
    </row>
    <row r="88" spans="1:13" x14ac:dyDescent="0.2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164"/>
    </row>
    <row r="89" spans="1:13" x14ac:dyDescent="0.2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164"/>
    </row>
    <row r="90" spans="1:13" x14ac:dyDescent="0.2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164"/>
    </row>
    <row r="91" spans="1:13" x14ac:dyDescent="0.2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164"/>
    </row>
    <row r="92" spans="1:13" x14ac:dyDescent="0.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164"/>
    </row>
    <row r="93" spans="1:13" x14ac:dyDescent="0.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164"/>
    </row>
    <row r="94" spans="1:13" x14ac:dyDescent="0.2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164"/>
    </row>
    <row r="95" spans="1:13" x14ac:dyDescent="0.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164"/>
    </row>
    <row r="96" spans="1:13" x14ac:dyDescent="0.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164"/>
    </row>
    <row r="97" spans="1:13" x14ac:dyDescent="0.2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164"/>
    </row>
    <row r="98" spans="1:13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164"/>
    </row>
    <row r="99" spans="1:13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164"/>
    </row>
  </sheetData>
  <mergeCells count="18">
    <mergeCell ref="G74:I74"/>
    <mergeCell ref="J74:M74"/>
    <mergeCell ref="A75:M76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25" bottom="0.25" header="0.5" footer="0.5"/>
  <pageSetup orientation="landscape" horizontalDpi="1200" verticalDpi="12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selection activeCell="C41" sqref="C41"/>
    </sheetView>
  </sheetViews>
  <sheetFormatPr defaultRowHeight="12.75" x14ac:dyDescent="0.2"/>
  <cols>
    <col min="1" max="1" width="8.85546875" customWidth="1"/>
    <col min="2" max="2" width="8.42578125" customWidth="1"/>
    <col min="3" max="3" width="14.140625" customWidth="1"/>
    <col min="4" max="4" width="5.5703125" customWidth="1"/>
    <col min="5" max="5" width="6.5703125" customWidth="1"/>
    <col min="6" max="7" width="19.7109375" customWidth="1"/>
    <col min="8" max="9" width="11.7109375" customWidth="1"/>
    <col min="10" max="10" width="10.7109375" customWidth="1"/>
    <col min="11" max="11" width="8" customWidth="1"/>
    <col min="12" max="12" width="7.42578125" customWidth="1"/>
  </cols>
  <sheetData>
    <row r="1" spans="1:12" ht="21.95" customHeight="1" x14ac:dyDescent="0.3">
      <c r="A1" s="178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</row>
    <row r="3" spans="1:12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</row>
    <row r="4" spans="1:12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</row>
    <row r="5" spans="1:12" ht="15" x14ac:dyDescent="0.2">
      <c r="A5" s="12">
        <v>38901</v>
      </c>
      <c r="B5" s="10">
        <v>4828</v>
      </c>
      <c r="C5" s="10" t="s">
        <v>83</v>
      </c>
      <c r="D5" s="11" t="s">
        <v>22</v>
      </c>
      <c r="E5" s="12" t="s">
        <v>23</v>
      </c>
      <c r="F5" s="10" t="s">
        <v>84</v>
      </c>
      <c r="G5" s="10" t="s">
        <v>85</v>
      </c>
      <c r="H5" s="13">
        <v>10000</v>
      </c>
      <c r="I5" s="14">
        <v>1400</v>
      </c>
      <c r="J5" s="14">
        <v>17300</v>
      </c>
      <c r="K5" s="14">
        <v>18700</v>
      </c>
      <c r="L5" s="15">
        <v>1.87</v>
      </c>
    </row>
    <row r="6" spans="1:12" ht="15" x14ac:dyDescent="0.2">
      <c r="A6" s="12">
        <v>38904</v>
      </c>
      <c r="B6" s="10">
        <v>4835</v>
      </c>
      <c r="C6" s="10" t="s">
        <v>86</v>
      </c>
      <c r="D6" s="11" t="s">
        <v>22</v>
      </c>
      <c r="E6" s="12" t="s">
        <v>23</v>
      </c>
      <c r="F6" s="10" t="s">
        <v>87</v>
      </c>
      <c r="G6" s="10" t="s">
        <v>88</v>
      </c>
      <c r="H6" s="13">
        <v>45000</v>
      </c>
      <c r="I6" s="14">
        <v>1900</v>
      </c>
      <c r="J6" s="14">
        <v>40800</v>
      </c>
      <c r="K6" s="14">
        <v>42700</v>
      </c>
      <c r="L6" s="15">
        <v>0.95</v>
      </c>
    </row>
    <row r="7" spans="1:12" ht="15" x14ac:dyDescent="0.2">
      <c r="A7" s="12">
        <v>38904</v>
      </c>
      <c r="B7" s="10">
        <v>4839</v>
      </c>
      <c r="C7" s="10" t="s">
        <v>89</v>
      </c>
      <c r="D7" s="11" t="s">
        <v>22</v>
      </c>
      <c r="E7" s="12" t="s">
        <v>23</v>
      </c>
      <c r="F7" s="10" t="s">
        <v>90</v>
      </c>
      <c r="G7" s="10" t="s">
        <v>91</v>
      </c>
      <c r="H7" s="13">
        <v>35000</v>
      </c>
      <c r="I7" s="14">
        <v>1700</v>
      </c>
      <c r="J7" s="14">
        <v>21400</v>
      </c>
      <c r="K7" s="14">
        <v>23100</v>
      </c>
      <c r="L7" s="15">
        <v>0.66</v>
      </c>
    </row>
    <row r="8" spans="1:12" ht="15" x14ac:dyDescent="0.2">
      <c r="A8" s="12">
        <v>38904</v>
      </c>
      <c r="B8" s="10">
        <v>4837</v>
      </c>
      <c r="C8" s="10" t="s">
        <v>92</v>
      </c>
      <c r="D8" s="11" t="s">
        <v>22</v>
      </c>
      <c r="E8" s="12" t="s">
        <v>23</v>
      </c>
      <c r="F8" s="10" t="s">
        <v>93</v>
      </c>
      <c r="G8" s="10" t="s">
        <v>94</v>
      </c>
      <c r="H8" s="13">
        <v>37700</v>
      </c>
      <c r="I8" s="14">
        <v>1900</v>
      </c>
      <c r="J8" s="14">
        <v>33200</v>
      </c>
      <c r="K8" s="14">
        <v>35100</v>
      </c>
      <c r="L8" s="15">
        <v>0.95</v>
      </c>
    </row>
    <row r="9" spans="1:12" ht="15" x14ac:dyDescent="0.2">
      <c r="A9" s="12"/>
      <c r="B9" s="10"/>
      <c r="C9" s="10"/>
      <c r="D9" s="11"/>
      <c r="E9" s="12"/>
      <c r="F9" s="10"/>
      <c r="G9" s="10"/>
      <c r="H9" s="13"/>
      <c r="I9" s="14"/>
      <c r="J9" s="14"/>
      <c r="K9" s="14"/>
      <c r="L9" s="15"/>
    </row>
    <row r="10" spans="1:12" ht="15" x14ac:dyDescent="0.2">
      <c r="A10" s="17" t="s">
        <v>35</v>
      </c>
      <c r="B10" s="24"/>
      <c r="C10" s="10"/>
      <c r="D10" s="11"/>
      <c r="E10" s="12"/>
      <c r="F10" s="10"/>
      <c r="G10" s="10"/>
      <c r="H10" s="13"/>
      <c r="I10" s="14"/>
      <c r="J10" s="14"/>
      <c r="K10" s="14"/>
      <c r="L10" s="15"/>
    </row>
    <row r="11" spans="1:12" ht="15" x14ac:dyDescent="0.2">
      <c r="A11" s="21">
        <v>38776</v>
      </c>
      <c r="B11" s="20">
        <v>4736</v>
      </c>
      <c r="C11" s="10" t="s">
        <v>95</v>
      </c>
      <c r="D11" s="11" t="s">
        <v>22</v>
      </c>
      <c r="E11" s="12" t="s">
        <v>23</v>
      </c>
      <c r="F11" s="10" t="s">
        <v>96</v>
      </c>
      <c r="G11" s="10" t="s">
        <v>97</v>
      </c>
      <c r="H11" s="13">
        <v>22000</v>
      </c>
      <c r="I11" s="14">
        <v>4000</v>
      </c>
      <c r="J11" s="14">
        <v>9500</v>
      </c>
      <c r="K11" s="14">
        <v>13500</v>
      </c>
      <c r="L11" s="15">
        <v>0.61</v>
      </c>
    </row>
    <row r="12" spans="1:12" ht="15" x14ac:dyDescent="0.2">
      <c r="A12" s="19">
        <v>38626</v>
      </c>
      <c r="B12" s="10">
        <v>4648</v>
      </c>
      <c r="C12" s="10" t="s">
        <v>98</v>
      </c>
      <c r="D12" s="11" t="s">
        <v>22</v>
      </c>
      <c r="E12" s="12" t="s">
        <v>23</v>
      </c>
      <c r="F12" s="10" t="s">
        <v>99</v>
      </c>
      <c r="G12" s="10" t="s">
        <v>100</v>
      </c>
      <c r="H12" s="13">
        <v>17500</v>
      </c>
      <c r="I12" s="14">
        <v>2500</v>
      </c>
      <c r="J12" s="14">
        <v>10400</v>
      </c>
      <c r="K12" s="14">
        <v>12900</v>
      </c>
      <c r="L12" s="15">
        <v>0.74</v>
      </c>
    </row>
    <row r="13" spans="1:12" ht="15" x14ac:dyDescent="0.2">
      <c r="A13" s="19">
        <v>38821</v>
      </c>
      <c r="B13" s="10">
        <v>4764</v>
      </c>
      <c r="C13" s="10" t="s">
        <v>101</v>
      </c>
      <c r="D13" s="11" t="s">
        <v>22</v>
      </c>
      <c r="E13" s="12" t="s">
        <v>23</v>
      </c>
      <c r="F13" s="10" t="s">
        <v>102</v>
      </c>
      <c r="G13" s="10" t="s">
        <v>103</v>
      </c>
      <c r="H13" s="13">
        <v>60000</v>
      </c>
      <c r="I13" s="14">
        <v>3700</v>
      </c>
      <c r="J13" s="14">
        <v>45100</v>
      </c>
      <c r="K13" s="14">
        <v>48800</v>
      </c>
      <c r="L13" s="15">
        <v>0.81</v>
      </c>
    </row>
    <row r="14" spans="1:12" ht="15" x14ac:dyDescent="0.2">
      <c r="A14" s="19">
        <v>38843</v>
      </c>
      <c r="B14" s="10">
        <v>4788</v>
      </c>
      <c r="C14" s="10" t="s">
        <v>104</v>
      </c>
      <c r="D14" s="11" t="s">
        <v>105</v>
      </c>
      <c r="E14" s="12" t="s">
        <v>64</v>
      </c>
      <c r="F14" s="10" t="s">
        <v>106</v>
      </c>
      <c r="G14" s="10" t="s">
        <v>107</v>
      </c>
      <c r="H14" s="13">
        <v>34810</v>
      </c>
      <c r="I14" s="14">
        <v>4300</v>
      </c>
      <c r="J14" s="14">
        <v>6500</v>
      </c>
      <c r="K14" s="14">
        <v>10800</v>
      </c>
      <c r="L14" s="15">
        <v>0.34</v>
      </c>
    </row>
    <row r="15" spans="1:12" ht="15" x14ac:dyDescent="0.2">
      <c r="A15" s="19"/>
      <c r="B15" s="10"/>
      <c r="C15" s="10"/>
      <c r="D15" s="11"/>
      <c r="E15" s="12"/>
      <c r="F15" s="10"/>
      <c r="G15" s="10" t="s">
        <v>108</v>
      </c>
      <c r="H15" s="13">
        <v>-2810</v>
      </c>
      <c r="I15" s="14"/>
      <c r="J15" s="14"/>
      <c r="K15" s="14"/>
      <c r="L15" s="15"/>
    </row>
    <row r="16" spans="1:12" ht="15" x14ac:dyDescent="0.2">
      <c r="A16" s="19">
        <v>38966</v>
      </c>
      <c r="B16" s="22">
        <v>4896</v>
      </c>
      <c r="C16" s="10" t="s">
        <v>109</v>
      </c>
      <c r="D16" s="11" t="s">
        <v>22</v>
      </c>
      <c r="E16" s="12" t="s">
        <v>23</v>
      </c>
      <c r="F16" s="10" t="s">
        <v>110</v>
      </c>
      <c r="G16" s="10" t="s">
        <v>111</v>
      </c>
      <c r="H16" s="13">
        <v>25000</v>
      </c>
      <c r="I16" s="14">
        <v>4500</v>
      </c>
      <c r="J16" s="14">
        <v>16800</v>
      </c>
      <c r="K16" s="14">
        <v>21300</v>
      </c>
      <c r="L16" s="15">
        <v>0.85</v>
      </c>
    </row>
    <row r="17" spans="1:22" ht="15" x14ac:dyDescent="0.2">
      <c r="A17" s="19"/>
      <c r="B17" s="10"/>
      <c r="C17" s="10"/>
      <c r="D17" s="11"/>
      <c r="E17" s="12"/>
      <c r="F17" s="10"/>
      <c r="G17" s="10"/>
      <c r="H17" s="13"/>
      <c r="I17" s="14"/>
      <c r="J17" s="14"/>
      <c r="K17" s="14"/>
      <c r="L17" s="15"/>
    </row>
    <row r="18" spans="1:22" ht="15" x14ac:dyDescent="0.2">
      <c r="A18" s="17" t="s">
        <v>52</v>
      </c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</row>
    <row r="19" spans="1:22" ht="15" x14ac:dyDescent="0.2">
      <c r="A19" s="25">
        <v>38630</v>
      </c>
      <c r="B19" s="20">
        <v>4638</v>
      </c>
      <c r="C19" s="10" t="s">
        <v>112</v>
      </c>
      <c r="D19" s="11" t="s">
        <v>22</v>
      </c>
      <c r="E19" s="12" t="s">
        <v>23</v>
      </c>
      <c r="F19" s="10" t="s">
        <v>113</v>
      </c>
      <c r="G19" s="10" t="s">
        <v>114</v>
      </c>
      <c r="H19" s="13">
        <v>42000</v>
      </c>
      <c r="I19" s="14">
        <v>2000</v>
      </c>
      <c r="J19" s="14">
        <v>35400</v>
      </c>
      <c r="K19" s="14">
        <v>37400</v>
      </c>
      <c r="L19" s="15">
        <v>0.89</v>
      </c>
    </row>
    <row r="20" spans="1:22" ht="15" x14ac:dyDescent="0.2">
      <c r="A20" s="12">
        <v>38661</v>
      </c>
      <c r="B20" s="10">
        <v>4685</v>
      </c>
      <c r="C20" s="10" t="s">
        <v>115</v>
      </c>
      <c r="D20" s="11" t="s">
        <v>22</v>
      </c>
      <c r="E20" s="12" t="s">
        <v>23</v>
      </c>
      <c r="F20" s="10" t="s">
        <v>116</v>
      </c>
      <c r="G20" s="10" t="s">
        <v>117</v>
      </c>
      <c r="H20" s="13">
        <v>21000</v>
      </c>
      <c r="I20" s="14">
        <v>2000</v>
      </c>
      <c r="J20" s="14">
        <v>9300</v>
      </c>
      <c r="K20" s="14">
        <v>11300</v>
      </c>
      <c r="L20" s="15">
        <v>0.54</v>
      </c>
    </row>
    <row r="21" spans="1:22" ht="15" x14ac:dyDescent="0.2">
      <c r="A21" s="12"/>
      <c r="B21" s="10"/>
      <c r="C21" s="10"/>
      <c r="D21" s="11"/>
      <c r="E21" s="12"/>
      <c r="F21" s="10"/>
      <c r="G21" s="10"/>
      <c r="H21" s="13"/>
      <c r="I21" s="14"/>
      <c r="J21" s="14"/>
      <c r="K21" s="14"/>
      <c r="L21" s="15"/>
    </row>
    <row r="22" spans="1:22" ht="15" x14ac:dyDescent="0.2">
      <c r="A22" s="12"/>
      <c r="B22" s="10"/>
      <c r="C22" s="10"/>
      <c r="D22" s="11"/>
      <c r="E22" s="12"/>
      <c r="F22" s="10"/>
      <c r="G22" s="10"/>
      <c r="H22" s="13"/>
      <c r="I22" s="14"/>
      <c r="J22" s="14"/>
      <c r="K22" s="14"/>
      <c r="L22" s="15"/>
    </row>
    <row r="23" spans="1:22" ht="15" x14ac:dyDescent="0.2">
      <c r="A23" s="12"/>
      <c r="B23" s="10"/>
      <c r="C23" s="10"/>
      <c r="D23" s="11"/>
      <c r="E23" s="12"/>
      <c r="F23" s="10"/>
      <c r="G23" s="10"/>
      <c r="H23" s="13"/>
      <c r="I23" s="14"/>
      <c r="J23" s="14"/>
      <c r="K23" s="14"/>
      <c r="L23" s="15"/>
    </row>
    <row r="24" spans="1:22" ht="15" x14ac:dyDescent="0.2">
      <c r="A24" s="12"/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</row>
    <row r="25" spans="1:22" ht="15" x14ac:dyDescent="0.2">
      <c r="A25" s="12"/>
      <c r="B25" s="10"/>
      <c r="C25" s="10"/>
      <c r="D25" s="11"/>
      <c r="E25" s="12"/>
      <c r="F25" s="10"/>
      <c r="G25" s="10"/>
      <c r="H25" s="13"/>
      <c r="I25" s="14"/>
      <c r="J25" s="14"/>
      <c r="K25" s="14"/>
      <c r="L25" s="15"/>
    </row>
    <row r="26" spans="1:22" ht="15" x14ac:dyDescent="0.2">
      <c r="A26" s="26" t="s">
        <v>61</v>
      </c>
      <c r="B26" s="10"/>
      <c r="C26" s="10"/>
      <c r="D26" s="11"/>
      <c r="E26" s="12"/>
      <c r="F26" s="10"/>
      <c r="G26" s="10"/>
      <c r="H26" s="13"/>
      <c r="I26" s="14"/>
      <c r="J26" s="14"/>
      <c r="K26" s="14"/>
      <c r="L26" s="15"/>
    </row>
    <row r="27" spans="1:22" ht="15" x14ac:dyDescent="0.2">
      <c r="A27" s="12">
        <v>38632</v>
      </c>
      <c r="B27" s="10">
        <v>4633</v>
      </c>
      <c r="C27" s="10" t="s">
        <v>118</v>
      </c>
      <c r="D27" s="11" t="s">
        <v>22</v>
      </c>
      <c r="E27" s="12" t="s">
        <v>23</v>
      </c>
      <c r="F27" s="10" t="s">
        <v>119</v>
      </c>
      <c r="G27" s="10" t="s">
        <v>120</v>
      </c>
      <c r="H27" s="13">
        <v>69500</v>
      </c>
      <c r="I27" s="14">
        <v>5000</v>
      </c>
      <c r="J27" s="14">
        <v>44700</v>
      </c>
      <c r="K27" s="14">
        <v>49700</v>
      </c>
      <c r="L27" s="15">
        <v>0.72</v>
      </c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38843</v>
      </c>
      <c r="B28" s="10">
        <v>4785</v>
      </c>
      <c r="C28" s="10" t="s">
        <v>121</v>
      </c>
      <c r="D28" s="11" t="s">
        <v>22</v>
      </c>
      <c r="E28" s="12" t="s">
        <v>23</v>
      </c>
      <c r="F28" s="10" t="s">
        <v>122</v>
      </c>
      <c r="G28" s="10" t="s">
        <v>123</v>
      </c>
      <c r="H28" s="13">
        <v>22000</v>
      </c>
      <c r="I28" s="14">
        <v>7000</v>
      </c>
      <c r="J28" s="14">
        <v>20700</v>
      </c>
      <c r="K28" s="14">
        <v>27700</v>
      </c>
      <c r="L28" s="15">
        <v>1.26</v>
      </c>
    </row>
    <row r="29" spans="1:22" ht="15" x14ac:dyDescent="0.2">
      <c r="A29" s="12">
        <v>38958</v>
      </c>
      <c r="B29" s="10">
        <v>4874</v>
      </c>
      <c r="C29" s="10" t="s">
        <v>124</v>
      </c>
      <c r="D29" s="11" t="s">
        <v>22</v>
      </c>
      <c r="E29" s="12" t="s">
        <v>23</v>
      </c>
      <c r="F29" s="10" t="s">
        <v>125</v>
      </c>
      <c r="G29" s="10" t="s">
        <v>126</v>
      </c>
      <c r="H29" s="13">
        <v>82500</v>
      </c>
      <c r="I29" s="14">
        <v>5800</v>
      </c>
      <c r="J29" s="14">
        <v>51800</v>
      </c>
      <c r="K29" s="14">
        <v>57600</v>
      </c>
      <c r="L29" s="15">
        <v>0.7</v>
      </c>
    </row>
    <row r="30" spans="1:22" ht="15" x14ac:dyDescent="0.2">
      <c r="A30" s="12">
        <v>38931</v>
      </c>
      <c r="B30" s="10">
        <v>4882</v>
      </c>
      <c r="C30" s="10" t="s">
        <v>127</v>
      </c>
      <c r="D30" s="11" t="s">
        <v>22</v>
      </c>
      <c r="E30" s="12" t="s">
        <v>23</v>
      </c>
      <c r="F30" s="10" t="s">
        <v>128</v>
      </c>
      <c r="G30" s="10" t="s">
        <v>129</v>
      </c>
      <c r="H30" s="13">
        <v>52500</v>
      </c>
      <c r="I30" s="14">
        <v>7300</v>
      </c>
      <c r="J30" s="14">
        <v>53400</v>
      </c>
      <c r="K30" s="14">
        <v>60700</v>
      </c>
      <c r="L30" s="15">
        <v>1.1599999999999999</v>
      </c>
    </row>
    <row r="31" spans="1:22" ht="15" x14ac:dyDescent="0.2">
      <c r="A31" s="12">
        <v>38978</v>
      </c>
      <c r="B31" s="10">
        <v>4883</v>
      </c>
      <c r="C31" s="10" t="s">
        <v>130</v>
      </c>
      <c r="D31" s="11" t="s">
        <v>22</v>
      </c>
      <c r="E31" s="12" t="s">
        <v>23</v>
      </c>
      <c r="F31" s="10" t="s">
        <v>131</v>
      </c>
      <c r="G31" s="10" t="s">
        <v>132</v>
      </c>
      <c r="H31" s="13">
        <v>46000</v>
      </c>
      <c r="I31" s="14">
        <v>6500</v>
      </c>
      <c r="J31" s="14">
        <v>39200</v>
      </c>
      <c r="K31" s="14">
        <v>45700</v>
      </c>
      <c r="L31" s="15">
        <v>0.99</v>
      </c>
    </row>
    <row r="32" spans="1:22" ht="15" x14ac:dyDescent="0.2">
      <c r="A32" s="12">
        <v>38813</v>
      </c>
      <c r="B32" s="10">
        <v>4769</v>
      </c>
      <c r="C32" s="10" t="s">
        <v>133</v>
      </c>
      <c r="D32" s="11" t="s">
        <v>22</v>
      </c>
      <c r="E32" s="12" t="s">
        <v>23</v>
      </c>
      <c r="F32" s="10" t="s">
        <v>134</v>
      </c>
      <c r="G32" s="10" t="s">
        <v>135</v>
      </c>
      <c r="H32" s="13">
        <v>23000</v>
      </c>
      <c r="I32" s="14">
        <v>5000</v>
      </c>
      <c r="J32" s="14">
        <v>16800</v>
      </c>
      <c r="K32" s="14">
        <v>21800</v>
      </c>
      <c r="L32" s="15">
        <v>0.95</v>
      </c>
    </row>
    <row r="33" spans="1:12" ht="15" x14ac:dyDescent="0.2">
      <c r="A33" s="12"/>
      <c r="B33" s="10"/>
      <c r="C33" s="10"/>
      <c r="D33" s="11"/>
      <c r="E33" s="12"/>
      <c r="F33" s="10"/>
      <c r="G33" s="10"/>
      <c r="H33" s="13"/>
      <c r="I33" s="14"/>
      <c r="J33" s="14"/>
      <c r="K33" s="14"/>
      <c r="L33" s="15"/>
    </row>
    <row r="34" spans="1:12" ht="15" x14ac:dyDescent="0.2">
      <c r="A34" s="12"/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</row>
    <row r="35" spans="1:12" ht="15" x14ac:dyDescent="0.2">
      <c r="A35" s="12"/>
      <c r="B35" s="10"/>
      <c r="C35" s="10"/>
      <c r="D35" s="11"/>
      <c r="E35" s="12"/>
      <c r="F35" s="10"/>
      <c r="G35" s="10"/>
      <c r="H35" s="13"/>
      <c r="I35" s="14"/>
      <c r="J35" s="14"/>
      <c r="K35" s="14"/>
      <c r="L35" s="15"/>
    </row>
    <row r="36" spans="1:12" ht="15" x14ac:dyDescent="0.2">
      <c r="A36" s="23" t="s">
        <v>136</v>
      </c>
      <c r="B36" s="10"/>
      <c r="C36" s="10"/>
      <c r="D36" s="11"/>
      <c r="E36" s="12"/>
      <c r="F36" s="10"/>
      <c r="G36" s="10"/>
      <c r="H36" s="13"/>
      <c r="I36" s="14"/>
      <c r="J36" s="14"/>
      <c r="K36" s="14"/>
      <c r="L36" s="15"/>
    </row>
    <row r="37" spans="1:12" ht="15" x14ac:dyDescent="0.2">
      <c r="A37" s="12">
        <v>38912</v>
      </c>
      <c r="B37" s="10">
        <v>4840</v>
      </c>
      <c r="C37" s="10" t="s">
        <v>137</v>
      </c>
      <c r="D37" s="11" t="s">
        <v>22</v>
      </c>
      <c r="E37" s="12" t="s">
        <v>23</v>
      </c>
      <c r="F37" s="10" t="s">
        <v>138</v>
      </c>
      <c r="G37" s="10" t="s">
        <v>139</v>
      </c>
      <c r="H37" s="13">
        <v>54000</v>
      </c>
      <c r="I37" s="14">
        <v>1500</v>
      </c>
      <c r="J37" s="14">
        <v>31900</v>
      </c>
      <c r="K37" s="14">
        <v>33400</v>
      </c>
      <c r="L37" s="15">
        <v>0.62</v>
      </c>
    </row>
    <row r="38" spans="1:12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</row>
    <row r="39" spans="1:12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</row>
    <row r="40" spans="1:12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140</v>
      </c>
      <c r="K40" s="183"/>
      <c r="L40" s="15"/>
    </row>
    <row r="41" spans="1:12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2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2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2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2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2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2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2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4">
    <mergeCell ref="A1:L1"/>
    <mergeCell ref="A4:B4"/>
    <mergeCell ref="J40:K40"/>
    <mergeCell ref="H40:I40"/>
  </mergeCells>
  <phoneticPr fontId="1" type="noConversion"/>
  <pageMargins left="0" right="0" top="0" bottom="0" header="0.5" footer="0.5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3"/>
  <sheetViews>
    <sheetView topLeftCell="A19" workbookViewId="0">
      <selection activeCell="D56" sqref="D56"/>
    </sheetView>
  </sheetViews>
  <sheetFormatPr defaultRowHeight="12.75" x14ac:dyDescent="0.2"/>
  <cols>
    <col min="1" max="1" width="8.7109375" customWidth="1"/>
    <col min="2" max="2" width="7.28515625" customWidth="1"/>
    <col min="3" max="3" width="14.140625" customWidth="1"/>
    <col min="4" max="4" width="5.5703125" customWidth="1"/>
    <col min="5" max="5" width="6.42578125" customWidth="1"/>
    <col min="6" max="7" width="19.7109375" customWidth="1"/>
    <col min="8" max="8" width="10.5703125" customWidth="1"/>
    <col min="9" max="9" width="9.5703125" customWidth="1"/>
    <col min="10" max="10" width="9.85546875" customWidth="1"/>
    <col min="11" max="11" width="10.85546875" customWidth="1"/>
    <col min="12" max="12" width="6.85546875" customWidth="1"/>
    <col min="13" max="13" width="4.85546875" customWidth="1"/>
  </cols>
  <sheetData>
    <row r="1" spans="1:13" ht="21.95" customHeight="1" x14ac:dyDescent="0.3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3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9" t="s">
        <v>19</v>
      </c>
    </row>
    <row r="4" spans="1:13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12">
        <v>39015</v>
      </c>
      <c r="B5" s="10">
        <v>4914</v>
      </c>
      <c r="C5" s="10" t="s">
        <v>21</v>
      </c>
      <c r="D5" s="11" t="s">
        <v>22</v>
      </c>
      <c r="E5" s="12" t="s">
        <v>23</v>
      </c>
      <c r="F5" s="10" t="s">
        <v>24</v>
      </c>
      <c r="G5" s="10" t="s">
        <v>25</v>
      </c>
      <c r="H5" s="13">
        <v>15000</v>
      </c>
      <c r="I5" s="14">
        <v>1400</v>
      </c>
      <c r="J5" s="14">
        <v>14100</v>
      </c>
      <c r="K5" s="14">
        <v>15500</v>
      </c>
      <c r="L5" s="15">
        <v>1.03</v>
      </c>
      <c r="M5" s="16"/>
    </row>
    <row r="6" spans="1:13" ht="15" x14ac:dyDescent="0.2">
      <c r="A6" s="12">
        <v>39288</v>
      </c>
      <c r="B6" s="10">
        <v>5073</v>
      </c>
      <c r="C6" s="10" t="s">
        <v>26</v>
      </c>
      <c r="D6" s="11" t="s">
        <v>22</v>
      </c>
      <c r="E6" s="12" t="s">
        <v>23</v>
      </c>
      <c r="F6" s="10" t="s">
        <v>27</v>
      </c>
      <c r="G6" s="10" t="s">
        <v>28</v>
      </c>
      <c r="H6" s="13">
        <v>29000</v>
      </c>
      <c r="I6" s="14">
        <v>2100</v>
      </c>
      <c r="J6" s="14">
        <v>27000</v>
      </c>
      <c r="K6" s="14">
        <v>29100</v>
      </c>
      <c r="L6" s="15">
        <v>1</v>
      </c>
      <c r="M6" s="16"/>
    </row>
    <row r="7" spans="1:13" ht="15" x14ac:dyDescent="0.2">
      <c r="A7" s="12"/>
      <c r="B7" s="10"/>
      <c r="C7" s="10" t="s">
        <v>29</v>
      </c>
      <c r="D7" s="11"/>
      <c r="E7" s="12"/>
      <c r="F7" s="10"/>
      <c r="G7" s="10"/>
      <c r="H7" s="13"/>
      <c r="I7" s="14"/>
      <c r="J7" s="14"/>
      <c r="K7" s="14"/>
      <c r="L7" s="15"/>
      <c r="M7" s="16"/>
    </row>
    <row r="8" spans="1:13" ht="15" x14ac:dyDescent="0.2">
      <c r="A8" s="12">
        <v>39304</v>
      </c>
      <c r="B8" s="10">
        <v>5086</v>
      </c>
      <c r="C8" s="10" t="s">
        <v>30</v>
      </c>
      <c r="D8" s="11" t="s">
        <v>22</v>
      </c>
      <c r="E8" s="12" t="s">
        <v>23</v>
      </c>
      <c r="F8" s="10" t="s">
        <v>31</v>
      </c>
      <c r="G8" s="10" t="s">
        <v>32</v>
      </c>
      <c r="H8" s="13">
        <v>25000</v>
      </c>
      <c r="I8" s="14">
        <v>1800</v>
      </c>
      <c r="J8" s="14">
        <v>14600</v>
      </c>
      <c r="K8" s="14">
        <v>16400</v>
      </c>
      <c r="L8" s="15">
        <v>0.66</v>
      </c>
      <c r="M8" s="16"/>
    </row>
    <row r="9" spans="1:13" ht="15" x14ac:dyDescent="0.2">
      <c r="A9" s="12">
        <v>39317</v>
      </c>
      <c r="B9" s="10">
        <v>5096</v>
      </c>
      <c r="C9" s="10" t="s">
        <v>274</v>
      </c>
      <c r="D9" s="11" t="s">
        <v>22</v>
      </c>
      <c r="E9" s="12" t="s">
        <v>23</v>
      </c>
      <c r="F9" s="10" t="s">
        <v>33</v>
      </c>
      <c r="G9" s="10" t="s">
        <v>34</v>
      </c>
      <c r="H9" s="13">
        <v>40000</v>
      </c>
      <c r="I9" s="14">
        <v>1600</v>
      </c>
      <c r="J9" s="14">
        <v>41400</v>
      </c>
      <c r="K9" s="14">
        <v>43000</v>
      </c>
      <c r="L9" s="15">
        <v>1.08</v>
      </c>
      <c r="M9" s="16"/>
    </row>
    <row r="10" spans="1:13" ht="15" x14ac:dyDescent="0.2">
      <c r="A10" s="12"/>
      <c r="B10" s="10"/>
      <c r="C10" s="10"/>
      <c r="D10" s="11"/>
      <c r="E10" s="12"/>
      <c r="F10" s="10"/>
      <c r="G10" s="10"/>
      <c r="H10" s="13"/>
      <c r="I10" s="14"/>
      <c r="J10" s="14"/>
      <c r="K10" s="14"/>
      <c r="L10" s="15"/>
      <c r="M10" s="16"/>
    </row>
    <row r="11" spans="1:13" ht="15" x14ac:dyDescent="0.2">
      <c r="A11" s="17" t="s">
        <v>35</v>
      </c>
      <c r="B11" s="18"/>
      <c r="C11" s="10"/>
      <c r="D11" s="11"/>
      <c r="E11" s="12"/>
      <c r="F11" s="10"/>
      <c r="G11" s="10"/>
      <c r="H11" s="13"/>
      <c r="I11" s="14"/>
      <c r="J11" s="14"/>
      <c r="K11" s="14"/>
      <c r="L11" s="15"/>
      <c r="M11" s="16"/>
    </row>
    <row r="12" spans="1:13" ht="15" x14ac:dyDescent="0.2">
      <c r="A12" s="19">
        <v>39120</v>
      </c>
      <c r="B12" s="20">
        <v>4983</v>
      </c>
      <c r="C12" s="10" t="s">
        <v>36</v>
      </c>
      <c r="D12" s="11" t="s">
        <v>22</v>
      </c>
      <c r="E12" s="12" t="s">
        <v>23</v>
      </c>
      <c r="F12" s="10" t="s">
        <v>37</v>
      </c>
      <c r="G12" s="10" t="s">
        <v>25</v>
      </c>
      <c r="H12" s="13">
        <v>18500</v>
      </c>
      <c r="I12" s="14">
        <v>3500</v>
      </c>
      <c r="J12" s="14">
        <v>14500</v>
      </c>
      <c r="K12" s="14">
        <v>18000</v>
      </c>
      <c r="L12" s="15">
        <v>0.97</v>
      </c>
      <c r="M12" s="16"/>
    </row>
    <row r="13" spans="1:13" ht="15" x14ac:dyDescent="0.2">
      <c r="A13" s="21">
        <v>38996</v>
      </c>
      <c r="B13" s="20">
        <v>4897</v>
      </c>
      <c r="C13" s="10" t="s">
        <v>38</v>
      </c>
      <c r="D13" s="11" t="s">
        <v>22</v>
      </c>
      <c r="E13" s="12" t="s">
        <v>23</v>
      </c>
      <c r="F13" s="10" t="s">
        <v>39</v>
      </c>
      <c r="G13" s="10" t="s">
        <v>40</v>
      </c>
      <c r="H13" s="13">
        <v>19000</v>
      </c>
      <c r="I13" s="14">
        <v>7500</v>
      </c>
      <c r="J13" s="14">
        <v>11100</v>
      </c>
      <c r="K13" s="14">
        <v>18600</v>
      </c>
      <c r="L13" s="15">
        <v>0.98</v>
      </c>
      <c r="M13" s="16"/>
    </row>
    <row r="14" spans="1:13" ht="15" x14ac:dyDescent="0.2">
      <c r="A14" s="19">
        <v>39120</v>
      </c>
      <c r="B14" s="10">
        <v>4998</v>
      </c>
      <c r="C14" s="10" t="s">
        <v>41</v>
      </c>
      <c r="D14" s="11" t="s">
        <v>22</v>
      </c>
      <c r="E14" s="12" t="s">
        <v>23</v>
      </c>
      <c r="F14" s="10" t="s">
        <v>42</v>
      </c>
      <c r="G14" s="10" t="s">
        <v>37</v>
      </c>
      <c r="H14" s="13">
        <v>48000</v>
      </c>
      <c r="I14" s="14">
        <v>4300</v>
      </c>
      <c r="J14" s="14">
        <v>33500</v>
      </c>
      <c r="K14" s="14">
        <v>37800</v>
      </c>
      <c r="L14" s="15">
        <v>0.79</v>
      </c>
      <c r="M14" s="16"/>
    </row>
    <row r="15" spans="1:13" ht="15" x14ac:dyDescent="0.2">
      <c r="A15" s="19">
        <v>39300</v>
      </c>
      <c r="B15" s="10">
        <v>5079</v>
      </c>
      <c r="C15" s="10" t="s">
        <v>43</v>
      </c>
      <c r="D15" s="11" t="s">
        <v>22</v>
      </c>
      <c r="E15" s="12" t="s">
        <v>23</v>
      </c>
      <c r="F15" s="10" t="s">
        <v>44</v>
      </c>
      <c r="G15" s="10" t="s">
        <v>45</v>
      </c>
      <c r="H15" s="13">
        <v>39900</v>
      </c>
      <c r="I15" s="14">
        <v>2700</v>
      </c>
      <c r="J15" s="14">
        <v>19800</v>
      </c>
      <c r="K15" s="14">
        <v>22500</v>
      </c>
      <c r="L15" s="15">
        <v>0.56000000000000005</v>
      </c>
      <c r="M15" s="16"/>
    </row>
    <row r="16" spans="1:13" ht="15" x14ac:dyDescent="0.2">
      <c r="A16" s="19">
        <v>39309</v>
      </c>
      <c r="B16" s="22">
        <v>5094</v>
      </c>
      <c r="C16" s="10" t="s">
        <v>46</v>
      </c>
      <c r="D16" s="11" t="s">
        <v>22</v>
      </c>
      <c r="E16" s="12" t="s">
        <v>23</v>
      </c>
      <c r="F16" s="10" t="s">
        <v>47</v>
      </c>
      <c r="G16" s="10" t="s">
        <v>48</v>
      </c>
      <c r="H16" s="13">
        <v>95000</v>
      </c>
      <c r="I16" s="14">
        <v>7600</v>
      </c>
      <c r="J16" s="14">
        <v>48300</v>
      </c>
      <c r="K16" s="14">
        <v>55900</v>
      </c>
      <c r="L16" s="15">
        <v>0.59</v>
      </c>
      <c r="M16" s="16"/>
    </row>
    <row r="17" spans="1:22" ht="15" x14ac:dyDescent="0.2">
      <c r="A17" s="19">
        <v>39325</v>
      </c>
      <c r="B17" s="10">
        <v>5098</v>
      </c>
      <c r="C17" s="10" t="s">
        <v>49</v>
      </c>
      <c r="D17" s="11" t="s">
        <v>22</v>
      </c>
      <c r="E17" s="12" t="s">
        <v>23</v>
      </c>
      <c r="F17" s="10" t="s">
        <v>50</v>
      </c>
      <c r="G17" s="10" t="s">
        <v>51</v>
      </c>
      <c r="H17" s="13">
        <v>12000</v>
      </c>
      <c r="I17" s="14">
        <v>2300</v>
      </c>
      <c r="J17" s="14">
        <v>6200</v>
      </c>
      <c r="K17" s="14">
        <v>8500</v>
      </c>
      <c r="L17" s="15">
        <v>0.71</v>
      </c>
      <c r="M17" s="16"/>
    </row>
    <row r="18" spans="1:22" ht="15" x14ac:dyDescent="0.2">
      <c r="A18" s="23"/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  <c r="M18" s="16"/>
    </row>
    <row r="19" spans="1:22" ht="15" x14ac:dyDescent="0.2">
      <c r="A19" s="23"/>
      <c r="B19" s="24"/>
      <c r="C19" s="10"/>
      <c r="D19" s="11"/>
      <c r="E19" s="12"/>
      <c r="F19" s="10"/>
      <c r="G19" s="10"/>
      <c r="H19" s="13"/>
      <c r="I19" s="14"/>
      <c r="J19" s="14"/>
      <c r="K19" s="14"/>
      <c r="L19" s="15"/>
      <c r="M19" s="16"/>
    </row>
    <row r="20" spans="1:22" ht="15" x14ac:dyDescent="0.2">
      <c r="A20" s="23"/>
      <c r="B20" s="24"/>
      <c r="C20" s="10"/>
      <c r="D20" s="11"/>
      <c r="E20" s="12"/>
      <c r="F20" s="10"/>
      <c r="G20" s="10"/>
      <c r="H20" s="13"/>
      <c r="I20" s="14"/>
      <c r="J20" s="14"/>
      <c r="K20" s="14"/>
      <c r="L20" s="15"/>
      <c r="M20" s="16"/>
    </row>
    <row r="21" spans="1:22" ht="15" x14ac:dyDescent="0.2">
      <c r="A21" s="23" t="s">
        <v>52</v>
      </c>
      <c r="B21" s="10"/>
      <c r="C21" s="10"/>
      <c r="D21" s="11"/>
      <c r="E21" s="12"/>
      <c r="F21" s="10"/>
      <c r="G21" s="10"/>
      <c r="H21" s="13"/>
      <c r="I21" s="14"/>
      <c r="J21" s="14"/>
      <c r="K21" s="14"/>
      <c r="L21" s="15"/>
      <c r="M21" s="16"/>
    </row>
    <row r="22" spans="1:22" ht="15" x14ac:dyDescent="0.2">
      <c r="A22" s="25">
        <v>39245</v>
      </c>
      <c r="B22" s="20">
        <v>5040</v>
      </c>
      <c r="C22" s="10" t="s">
        <v>53</v>
      </c>
      <c r="D22" s="11" t="s">
        <v>22</v>
      </c>
      <c r="E22" s="12" t="s">
        <v>23</v>
      </c>
      <c r="F22" s="10" t="s">
        <v>54</v>
      </c>
      <c r="G22" s="10" t="s">
        <v>55</v>
      </c>
      <c r="H22" s="13">
        <v>61000</v>
      </c>
      <c r="I22" s="14">
        <v>2000</v>
      </c>
      <c r="J22" s="14">
        <v>26200</v>
      </c>
      <c r="K22" s="14">
        <v>28200</v>
      </c>
      <c r="L22" s="15">
        <v>0.46</v>
      </c>
      <c r="M22" s="16"/>
    </row>
    <row r="23" spans="1:22" ht="15" x14ac:dyDescent="0.2">
      <c r="A23" s="12">
        <v>39324</v>
      </c>
      <c r="B23" s="10">
        <v>5099</v>
      </c>
      <c r="C23" s="10" t="s">
        <v>56</v>
      </c>
      <c r="D23" s="11" t="s">
        <v>22</v>
      </c>
      <c r="E23" s="12" t="s">
        <v>23</v>
      </c>
      <c r="F23" s="10" t="s">
        <v>48</v>
      </c>
      <c r="G23" s="10" t="s">
        <v>57</v>
      </c>
      <c r="H23" s="13">
        <v>54050</v>
      </c>
      <c r="I23" s="14">
        <v>2000</v>
      </c>
      <c r="J23" s="14">
        <v>24900</v>
      </c>
      <c r="K23" s="14">
        <v>26900</v>
      </c>
      <c r="L23" s="15">
        <v>0.5</v>
      </c>
      <c r="M23" s="16"/>
    </row>
    <row r="24" spans="1:22" ht="15" x14ac:dyDescent="0.2">
      <c r="A24" s="12">
        <v>39332</v>
      </c>
      <c r="B24" s="10">
        <v>5106</v>
      </c>
      <c r="C24" s="10" t="s">
        <v>58</v>
      </c>
      <c r="D24" s="11" t="s">
        <v>22</v>
      </c>
      <c r="E24" s="12" t="s">
        <v>23</v>
      </c>
      <c r="F24" s="10" t="s">
        <v>59</v>
      </c>
      <c r="G24" s="10" t="s">
        <v>60</v>
      </c>
      <c r="H24" s="13">
        <v>13000</v>
      </c>
      <c r="I24" s="14">
        <v>2000</v>
      </c>
      <c r="J24" s="14">
        <v>7400</v>
      </c>
      <c r="K24" s="14">
        <v>9400</v>
      </c>
      <c r="L24" s="15">
        <v>0.72</v>
      </c>
      <c r="M24" s="16"/>
    </row>
    <row r="25" spans="1:22" ht="15" x14ac:dyDescent="0.2">
      <c r="A25" s="12"/>
      <c r="B25" s="10"/>
      <c r="C25" s="10"/>
      <c r="D25" s="11"/>
      <c r="E25" s="12"/>
      <c r="F25" s="10"/>
      <c r="G25" s="10"/>
      <c r="H25" s="13"/>
      <c r="I25" s="14"/>
      <c r="J25" s="14"/>
      <c r="K25" s="14"/>
      <c r="L25" s="15"/>
      <c r="M25" s="16"/>
    </row>
    <row r="26" spans="1:22" ht="15" x14ac:dyDescent="0.2">
      <c r="A26" s="26" t="s">
        <v>61</v>
      </c>
      <c r="B26" s="10"/>
      <c r="C26" s="10"/>
      <c r="D26" s="11"/>
      <c r="E26" s="12"/>
      <c r="F26" s="10"/>
      <c r="G26" s="10"/>
      <c r="H26" s="13"/>
      <c r="I26" s="14"/>
      <c r="J26" s="14"/>
      <c r="K26" s="14"/>
      <c r="L26" s="15"/>
      <c r="M26" s="16"/>
    </row>
    <row r="27" spans="1:22" ht="15" x14ac:dyDescent="0.2">
      <c r="A27" s="12"/>
      <c r="B27" s="10"/>
      <c r="C27" s="10"/>
      <c r="D27" s="11"/>
      <c r="E27" s="12"/>
      <c r="F27" s="10"/>
      <c r="G27" s="10"/>
      <c r="H27" s="13"/>
      <c r="I27" s="14"/>
      <c r="J27" s="14"/>
      <c r="K27" s="14"/>
      <c r="L27" s="15"/>
      <c r="M27" s="16"/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39141</v>
      </c>
      <c r="B28" s="10">
        <v>4980</v>
      </c>
      <c r="C28" s="10" t="s">
        <v>62</v>
      </c>
      <c r="D28" s="11" t="s">
        <v>22</v>
      </c>
      <c r="E28" s="12" t="s">
        <v>64</v>
      </c>
      <c r="F28" s="10" t="s">
        <v>63</v>
      </c>
      <c r="G28" s="10" t="s">
        <v>65</v>
      </c>
      <c r="H28" s="13">
        <v>36500</v>
      </c>
      <c r="I28" s="14">
        <v>5600</v>
      </c>
      <c r="J28" s="14">
        <v>25000</v>
      </c>
      <c r="K28" s="14">
        <v>30600</v>
      </c>
      <c r="L28" s="15">
        <v>0.84</v>
      </c>
      <c r="M28" s="16"/>
    </row>
    <row r="29" spans="1:22" ht="15" x14ac:dyDescent="0.2">
      <c r="A29" s="12">
        <v>39246</v>
      </c>
      <c r="B29" s="10">
        <v>5048</v>
      </c>
      <c r="C29" s="10" t="s">
        <v>66</v>
      </c>
      <c r="D29" s="11" t="s">
        <v>22</v>
      </c>
      <c r="E29" s="12" t="s">
        <v>23</v>
      </c>
      <c r="F29" s="10" t="s">
        <v>67</v>
      </c>
      <c r="G29" s="10" t="s">
        <v>68</v>
      </c>
      <c r="H29" s="13">
        <v>14000</v>
      </c>
      <c r="I29" s="14">
        <v>5000</v>
      </c>
      <c r="J29" s="14">
        <v>16300</v>
      </c>
      <c r="K29" s="14">
        <v>21300</v>
      </c>
      <c r="L29" s="15">
        <v>1.52</v>
      </c>
      <c r="M29" s="16"/>
    </row>
    <row r="30" spans="1:22" ht="15" x14ac:dyDescent="0.2">
      <c r="A30" s="12">
        <v>39280</v>
      </c>
      <c r="B30" s="10">
        <v>5078</v>
      </c>
      <c r="C30" s="10" t="s">
        <v>69</v>
      </c>
      <c r="D30" s="11" t="s">
        <v>22</v>
      </c>
      <c r="E30" s="12" t="s">
        <v>23</v>
      </c>
      <c r="F30" s="10" t="s">
        <v>70</v>
      </c>
      <c r="G30" s="10" t="s">
        <v>71</v>
      </c>
      <c r="H30" s="13">
        <v>65000</v>
      </c>
      <c r="I30" s="14">
        <v>5300</v>
      </c>
      <c r="J30" s="14">
        <v>33800</v>
      </c>
      <c r="K30" s="14">
        <v>39100</v>
      </c>
      <c r="L30" s="15">
        <v>0.6</v>
      </c>
      <c r="M30" s="16"/>
    </row>
    <row r="31" spans="1:22" ht="15" x14ac:dyDescent="0.2">
      <c r="A31" s="12">
        <v>39301</v>
      </c>
      <c r="B31" s="10">
        <v>5080</v>
      </c>
      <c r="C31" s="10" t="s">
        <v>72</v>
      </c>
      <c r="D31" s="11" t="s">
        <v>22</v>
      </c>
      <c r="E31" s="12" t="s">
        <v>23</v>
      </c>
      <c r="F31" s="10" t="s">
        <v>73</v>
      </c>
      <c r="G31" s="10" t="s">
        <v>74</v>
      </c>
      <c r="H31" s="13">
        <v>160000</v>
      </c>
      <c r="I31" s="14">
        <v>6700</v>
      </c>
      <c r="J31" s="14">
        <v>136700</v>
      </c>
      <c r="K31" s="14">
        <v>143400</v>
      </c>
      <c r="L31" s="15">
        <v>0.9</v>
      </c>
      <c r="M31" s="16"/>
    </row>
    <row r="32" spans="1:22" ht="15" x14ac:dyDescent="0.2">
      <c r="A32" s="12">
        <v>39209</v>
      </c>
      <c r="B32" s="10">
        <v>5030</v>
      </c>
      <c r="C32" s="10" t="s">
        <v>290</v>
      </c>
      <c r="D32" s="11" t="s">
        <v>22</v>
      </c>
      <c r="E32" s="12" t="s">
        <v>23</v>
      </c>
      <c r="F32" s="10" t="s">
        <v>288</v>
      </c>
      <c r="G32" s="10" t="s">
        <v>289</v>
      </c>
      <c r="H32" s="13">
        <v>25000</v>
      </c>
      <c r="I32" s="14">
        <v>5600</v>
      </c>
      <c r="J32" s="14">
        <v>29100</v>
      </c>
      <c r="K32" s="14">
        <v>34700</v>
      </c>
      <c r="L32" s="15">
        <v>1.39</v>
      </c>
      <c r="M32" s="16"/>
    </row>
    <row r="33" spans="1:13" ht="15" x14ac:dyDescent="0.2">
      <c r="A33" s="12"/>
      <c r="B33" s="10">
        <v>5085</v>
      </c>
      <c r="C33" s="10" t="s">
        <v>291</v>
      </c>
      <c r="D33" s="11" t="s">
        <v>292</v>
      </c>
      <c r="E33" s="12" t="s">
        <v>23</v>
      </c>
      <c r="F33" s="10" t="s">
        <v>293</v>
      </c>
      <c r="G33" s="10" t="s">
        <v>294</v>
      </c>
      <c r="H33" s="13">
        <v>50000</v>
      </c>
      <c r="I33" s="14">
        <v>22500</v>
      </c>
      <c r="J33" s="14">
        <v>10200</v>
      </c>
      <c r="K33" s="14">
        <v>32700</v>
      </c>
      <c r="L33" s="15">
        <v>0.65</v>
      </c>
      <c r="M33" s="47"/>
    </row>
    <row r="34" spans="1:13" ht="15" x14ac:dyDescent="0.2">
      <c r="A34" s="23" t="s">
        <v>75</v>
      </c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  <c r="M34" s="16"/>
    </row>
    <row r="35" spans="1:13" ht="15" x14ac:dyDescent="0.2">
      <c r="A35" s="12">
        <v>39286</v>
      </c>
      <c r="B35" s="10">
        <v>5072</v>
      </c>
      <c r="C35" s="10" t="s">
        <v>76</v>
      </c>
      <c r="D35" s="11" t="s">
        <v>22</v>
      </c>
      <c r="E35" s="12" t="s">
        <v>23</v>
      </c>
      <c r="F35" s="10" t="s">
        <v>77</v>
      </c>
      <c r="G35" s="10" t="s">
        <v>78</v>
      </c>
      <c r="H35" s="13">
        <v>137400</v>
      </c>
      <c r="I35" s="14">
        <v>12800</v>
      </c>
      <c r="J35" s="14">
        <v>69400</v>
      </c>
      <c r="K35" s="14">
        <v>82200</v>
      </c>
      <c r="L35" s="15">
        <v>0.6</v>
      </c>
      <c r="M35" s="16"/>
    </row>
    <row r="36" spans="1:13" ht="15" x14ac:dyDescent="0.2">
      <c r="A36" s="23"/>
      <c r="B36" s="10"/>
      <c r="C36" s="10" t="s">
        <v>79</v>
      </c>
      <c r="D36" s="11"/>
      <c r="E36" s="12"/>
      <c r="F36" s="10"/>
      <c r="G36" s="10"/>
      <c r="H36" s="13"/>
      <c r="I36" s="14"/>
      <c r="J36" s="14"/>
      <c r="K36" s="14"/>
      <c r="L36" s="15"/>
      <c r="M36" s="16"/>
    </row>
    <row r="37" spans="1:13" ht="15" x14ac:dyDescent="0.2">
      <c r="A37" s="12"/>
      <c r="B37" s="10"/>
      <c r="C37" s="10"/>
      <c r="D37" s="11"/>
      <c r="E37" s="12"/>
      <c r="F37" s="10"/>
      <c r="G37" s="10"/>
      <c r="H37" s="13"/>
      <c r="I37" s="14"/>
      <c r="J37" s="14"/>
      <c r="K37" s="14"/>
      <c r="L37" s="15"/>
      <c r="M37" s="16"/>
    </row>
    <row r="38" spans="1:13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16"/>
    </row>
    <row r="39" spans="1:13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  <c r="M39" s="16"/>
    </row>
    <row r="40" spans="1:13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81</v>
      </c>
      <c r="K40" s="183"/>
      <c r="L40" s="15"/>
      <c r="M40" s="16"/>
    </row>
    <row r="41" spans="1:13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3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3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3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3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3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3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3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4">
    <mergeCell ref="A4:B4"/>
    <mergeCell ref="J40:K40"/>
    <mergeCell ref="H40:I40"/>
    <mergeCell ref="A1:M1"/>
  </mergeCells>
  <phoneticPr fontId="1" type="noConversion"/>
  <pageMargins left="0" right="0" top="0" bottom="0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3"/>
  <sheetViews>
    <sheetView topLeftCell="A13" workbookViewId="0">
      <selection activeCell="O6" sqref="O6"/>
    </sheetView>
  </sheetViews>
  <sheetFormatPr defaultRowHeight="12.75" x14ac:dyDescent="0.2"/>
  <cols>
    <col min="1" max="1" width="8.7109375" customWidth="1"/>
    <col min="2" max="2" width="7.28515625" customWidth="1"/>
    <col min="3" max="3" width="14.140625" customWidth="1"/>
    <col min="4" max="4" width="5.5703125" customWidth="1"/>
    <col min="5" max="5" width="6.42578125" customWidth="1"/>
    <col min="6" max="7" width="19.7109375" customWidth="1"/>
    <col min="8" max="8" width="10.5703125" customWidth="1"/>
    <col min="9" max="9" width="9.5703125" customWidth="1"/>
    <col min="10" max="10" width="9.85546875" customWidth="1"/>
    <col min="11" max="11" width="10.85546875" customWidth="1"/>
    <col min="12" max="12" width="6.85546875" customWidth="1"/>
    <col min="13" max="13" width="6.7109375" customWidth="1"/>
  </cols>
  <sheetData>
    <row r="1" spans="1:13" ht="21.95" customHeight="1" x14ac:dyDescent="0.3">
      <c r="A1" s="187" t="s">
        <v>275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3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9" t="s">
        <v>19</v>
      </c>
    </row>
    <row r="4" spans="1:13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12">
        <v>39364</v>
      </c>
      <c r="B5" s="10">
        <v>5116</v>
      </c>
      <c r="C5" s="10" t="s">
        <v>276</v>
      </c>
      <c r="D5" s="11" t="s">
        <v>22</v>
      </c>
      <c r="E5" s="12" t="s">
        <v>23</v>
      </c>
      <c r="F5" s="10" t="s">
        <v>277</v>
      </c>
      <c r="G5" s="10" t="s">
        <v>144</v>
      </c>
      <c r="H5" s="13">
        <v>55000</v>
      </c>
      <c r="I5" s="14">
        <v>4500</v>
      </c>
      <c r="J5" s="14">
        <v>50400</v>
      </c>
      <c r="K5" s="14">
        <v>54900</v>
      </c>
      <c r="L5" s="15">
        <v>1</v>
      </c>
      <c r="M5" s="16" t="s">
        <v>287</v>
      </c>
    </row>
    <row r="6" spans="1:13" ht="15" x14ac:dyDescent="0.2">
      <c r="A6" s="12">
        <v>39433</v>
      </c>
      <c r="B6" s="10">
        <v>5161</v>
      </c>
      <c r="C6" s="10" t="s">
        <v>295</v>
      </c>
      <c r="D6" s="11" t="s">
        <v>22</v>
      </c>
      <c r="E6" s="12" t="s">
        <v>23</v>
      </c>
      <c r="F6" s="10" t="s">
        <v>24</v>
      </c>
      <c r="G6" s="10" t="s">
        <v>25</v>
      </c>
      <c r="H6" s="13">
        <v>18500</v>
      </c>
      <c r="I6" s="14">
        <v>4100</v>
      </c>
      <c r="J6" s="14">
        <v>13300</v>
      </c>
      <c r="K6" s="14">
        <v>17400</v>
      </c>
      <c r="L6" s="15">
        <v>0.94</v>
      </c>
      <c r="M6" s="16" t="s">
        <v>287</v>
      </c>
    </row>
    <row r="7" spans="1:13" ht="15" x14ac:dyDescent="0.2">
      <c r="A7" s="12">
        <v>39570</v>
      </c>
      <c r="B7" s="10">
        <v>5243</v>
      </c>
      <c r="C7" s="10" t="s">
        <v>304</v>
      </c>
      <c r="D7" s="11" t="s">
        <v>22</v>
      </c>
      <c r="E7" s="12" t="s">
        <v>23</v>
      </c>
      <c r="F7" s="10" t="s">
        <v>303</v>
      </c>
      <c r="G7" s="10" t="s">
        <v>25</v>
      </c>
      <c r="H7" s="13">
        <v>14000</v>
      </c>
      <c r="I7" s="14">
        <v>4300</v>
      </c>
      <c r="J7" s="14">
        <v>16200</v>
      </c>
      <c r="K7" s="14">
        <v>20500</v>
      </c>
      <c r="L7" s="15">
        <v>1.46</v>
      </c>
      <c r="M7" s="16" t="s">
        <v>302</v>
      </c>
    </row>
    <row r="8" spans="1:13" ht="15" x14ac:dyDescent="0.2">
      <c r="A8" s="12">
        <v>39576</v>
      </c>
      <c r="B8" s="10">
        <v>5247</v>
      </c>
      <c r="C8" s="10" t="s">
        <v>305</v>
      </c>
      <c r="D8" s="11" t="s">
        <v>22</v>
      </c>
      <c r="E8" s="12" t="s">
        <v>23</v>
      </c>
      <c r="F8" s="10" t="s">
        <v>303</v>
      </c>
      <c r="G8" s="10" t="s">
        <v>306</v>
      </c>
      <c r="H8" s="13">
        <v>40000</v>
      </c>
      <c r="I8" s="14">
        <v>4000</v>
      </c>
      <c r="J8" s="14">
        <v>24200</v>
      </c>
      <c r="K8" s="14">
        <v>28200</v>
      </c>
      <c r="L8" s="15">
        <v>0.71</v>
      </c>
      <c r="M8" s="16" t="s">
        <v>307</v>
      </c>
    </row>
    <row r="9" spans="1:13" ht="15" x14ac:dyDescent="0.2">
      <c r="A9" s="12">
        <v>39631</v>
      </c>
      <c r="B9" s="10">
        <v>5267</v>
      </c>
      <c r="C9" s="10" t="s">
        <v>311</v>
      </c>
      <c r="D9" s="11" t="s">
        <v>22</v>
      </c>
      <c r="E9" s="12" t="s">
        <v>23</v>
      </c>
      <c r="F9" s="10" t="s">
        <v>312</v>
      </c>
      <c r="G9" s="10" t="s">
        <v>313</v>
      </c>
      <c r="H9" s="13">
        <v>30000</v>
      </c>
      <c r="I9" s="14">
        <v>3800</v>
      </c>
      <c r="J9" s="14">
        <v>22900</v>
      </c>
      <c r="K9" s="14">
        <v>26700</v>
      </c>
      <c r="L9" s="15">
        <v>0.89</v>
      </c>
      <c r="M9" s="16" t="s">
        <v>302</v>
      </c>
    </row>
    <row r="10" spans="1:13" ht="15" x14ac:dyDescent="0.2">
      <c r="A10" s="12"/>
      <c r="B10" s="10"/>
      <c r="C10" s="10"/>
      <c r="D10" s="11"/>
      <c r="E10" s="12"/>
      <c r="F10" s="10"/>
      <c r="G10" s="10"/>
      <c r="H10" s="13"/>
      <c r="I10" s="14"/>
      <c r="J10" s="14"/>
      <c r="K10" s="14"/>
      <c r="L10" s="15"/>
      <c r="M10" s="16"/>
    </row>
    <row r="11" spans="1:13" ht="15" x14ac:dyDescent="0.2">
      <c r="A11" s="21" t="s">
        <v>35</v>
      </c>
      <c r="B11" s="18"/>
      <c r="C11" s="10"/>
      <c r="D11" s="11"/>
      <c r="E11" s="12"/>
      <c r="F11" s="10"/>
      <c r="G11" s="10"/>
      <c r="H11" s="13"/>
      <c r="I11" s="14"/>
      <c r="J11" s="14"/>
      <c r="K11" s="14"/>
      <c r="L11" s="15"/>
      <c r="M11" s="16"/>
    </row>
    <row r="12" spans="1:13" ht="15" x14ac:dyDescent="0.2">
      <c r="A12" s="21">
        <v>39423</v>
      </c>
      <c r="B12" s="20">
        <v>5164</v>
      </c>
      <c r="C12" s="10" t="s">
        <v>212</v>
      </c>
      <c r="D12" s="11" t="s">
        <v>22</v>
      </c>
      <c r="E12" s="12" t="s">
        <v>23</v>
      </c>
      <c r="F12" s="10" t="s">
        <v>214</v>
      </c>
      <c r="G12" s="10" t="s">
        <v>322</v>
      </c>
      <c r="H12" s="13">
        <v>15000</v>
      </c>
      <c r="I12" s="14">
        <v>4400</v>
      </c>
      <c r="J12" s="14">
        <v>21100</v>
      </c>
      <c r="K12" s="14">
        <v>25500</v>
      </c>
      <c r="L12" s="15">
        <v>1.7</v>
      </c>
      <c r="M12" s="49" t="s">
        <v>287</v>
      </c>
    </row>
    <row r="13" spans="1:13" ht="15" x14ac:dyDescent="0.2">
      <c r="A13" s="21">
        <v>39457</v>
      </c>
      <c r="B13" s="20">
        <v>5177</v>
      </c>
      <c r="C13" s="10" t="s">
        <v>151</v>
      </c>
      <c r="D13" s="11" t="s">
        <v>22</v>
      </c>
      <c r="E13" s="12" t="s">
        <v>23</v>
      </c>
      <c r="F13" s="10" t="s">
        <v>296</v>
      </c>
      <c r="G13" s="10" t="s">
        <v>297</v>
      </c>
      <c r="H13" s="13">
        <v>23000</v>
      </c>
      <c r="I13" s="14">
        <v>2500</v>
      </c>
      <c r="J13" s="14">
        <v>25100</v>
      </c>
      <c r="K13" s="14">
        <v>27600</v>
      </c>
      <c r="L13" s="15">
        <v>1.2</v>
      </c>
      <c r="M13" s="49" t="s">
        <v>287</v>
      </c>
    </row>
    <row r="14" spans="1:13" ht="15" x14ac:dyDescent="0.2">
      <c r="A14" s="21">
        <v>39569</v>
      </c>
      <c r="B14" s="20">
        <v>5235</v>
      </c>
      <c r="C14" s="10" t="s">
        <v>299</v>
      </c>
      <c r="D14" s="11" t="s">
        <v>22</v>
      </c>
      <c r="E14" s="12" t="s">
        <v>23</v>
      </c>
      <c r="F14" s="10" t="s">
        <v>300</v>
      </c>
      <c r="G14" s="10" t="s">
        <v>301</v>
      </c>
      <c r="H14" s="13">
        <v>28500</v>
      </c>
      <c r="I14" s="14">
        <v>5000</v>
      </c>
      <c r="J14" s="14">
        <v>28600</v>
      </c>
      <c r="K14" s="14">
        <v>33600</v>
      </c>
      <c r="L14" s="15">
        <v>1.18</v>
      </c>
      <c r="M14" s="49" t="s">
        <v>287</v>
      </c>
    </row>
    <row r="15" spans="1:13" ht="15" x14ac:dyDescent="0.2">
      <c r="A15" s="19">
        <v>39668</v>
      </c>
      <c r="B15" s="10">
        <v>5289</v>
      </c>
      <c r="C15" s="10" t="s">
        <v>314</v>
      </c>
      <c r="D15" s="11" t="s">
        <v>22</v>
      </c>
      <c r="E15" s="12" t="s">
        <v>23</v>
      </c>
      <c r="F15" s="10" t="s">
        <v>315</v>
      </c>
      <c r="G15" s="10" t="s">
        <v>134</v>
      </c>
      <c r="H15" s="13">
        <v>32500</v>
      </c>
      <c r="I15" s="14">
        <v>2500</v>
      </c>
      <c r="J15" s="14">
        <v>30900</v>
      </c>
      <c r="K15" s="14">
        <v>33400</v>
      </c>
      <c r="L15" s="15">
        <v>1.03</v>
      </c>
      <c r="M15" s="16" t="s">
        <v>316</v>
      </c>
    </row>
    <row r="16" spans="1:13" ht="15" x14ac:dyDescent="0.2">
      <c r="A16" s="19">
        <v>39675</v>
      </c>
      <c r="B16" s="10">
        <v>5299</v>
      </c>
      <c r="C16" s="10" t="s">
        <v>317</v>
      </c>
      <c r="D16" s="11" t="s">
        <v>22</v>
      </c>
      <c r="E16" s="12" t="s">
        <v>23</v>
      </c>
      <c r="F16" s="10" t="s">
        <v>318</v>
      </c>
      <c r="G16" s="10" t="s">
        <v>319</v>
      </c>
      <c r="H16" s="13">
        <v>112500</v>
      </c>
      <c r="I16" s="14">
        <v>5800</v>
      </c>
      <c r="J16" s="14">
        <v>101600</v>
      </c>
      <c r="K16" s="14">
        <v>107400</v>
      </c>
      <c r="L16" s="15">
        <v>0.96</v>
      </c>
      <c r="M16" s="16" t="s">
        <v>320</v>
      </c>
    </row>
    <row r="17" spans="1:22" ht="15" x14ac:dyDescent="0.2">
      <c r="A17" s="19">
        <v>39668</v>
      </c>
      <c r="B17" s="22">
        <v>5313</v>
      </c>
      <c r="C17" s="10" t="s">
        <v>212</v>
      </c>
      <c r="D17" s="11" t="s">
        <v>22</v>
      </c>
      <c r="E17" s="12" t="s">
        <v>23</v>
      </c>
      <c r="F17" s="10" t="s">
        <v>322</v>
      </c>
      <c r="G17" s="10" t="s">
        <v>323</v>
      </c>
      <c r="H17" s="13">
        <v>27000</v>
      </c>
      <c r="I17" s="14">
        <v>4400</v>
      </c>
      <c r="J17" s="14">
        <v>21100</v>
      </c>
      <c r="K17" s="14">
        <v>25500</v>
      </c>
      <c r="L17" s="15">
        <v>0.94</v>
      </c>
      <c r="M17" s="16" t="s">
        <v>287</v>
      </c>
    </row>
    <row r="18" spans="1:22" ht="15" x14ac:dyDescent="0.2">
      <c r="A18" s="23"/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  <c r="M18" s="16"/>
    </row>
    <row r="19" spans="1:22" ht="15" x14ac:dyDescent="0.2">
      <c r="A19" s="23"/>
      <c r="B19" s="24"/>
      <c r="C19" s="10"/>
      <c r="D19" s="11"/>
      <c r="E19" s="12"/>
      <c r="F19" s="10"/>
      <c r="G19" s="10"/>
      <c r="H19" s="13"/>
      <c r="I19" s="14"/>
      <c r="J19" s="14"/>
      <c r="K19" s="14"/>
      <c r="L19" s="15"/>
      <c r="M19" s="16"/>
    </row>
    <row r="20" spans="1:22" ht="15" x14ac:dyDescent="0.2">
      <c r="A20" s="23"/>
      <c r="B20" s="24"/>
      <c r="C20" s="10"/>
      <c r="D20" s="11"/>
      <c r="E20" s="12"/>
      <c r="F20" s="10"/>
      <c r="G20" s="10"/>
      <c r="H20" s="13"/>
      <c r="I20" s="14"/>
      <c r="J20" s="14"/>
      <c r="K20" s="14"/>
      <c r="L20" s="15"/>
      <c r="M20" s="16"/>
    </row>
    <row r="21" spans="1:22" ht="15" x14ac:dyDescent="0.2">
      <c r="A21" s="23" t="s">
        <v>52</v>
      </c>
      <c r="B21" s="10"/>
      <c r="C21" s="10"/>
      <c r="D21" s="11"/>
      <c r="E21" s="12"/>
      <c r="F21" s="10"/>
      <c r="G21" s="10"/>
      <c r="H21" s="13"/>
      <c r="I21" s="14"/>
      <c r="J21" s="14"/>
      <c r="K21" s="14"/>
      <c r="L21" s="15"/>
      <c r="M21" s="16"/>
    </row>
    <row r="22" spans="1:22" ht="15" x14ac:dyDescent="0.2">
      <c r="A22" s="25">
        <v>39423</v>
      </c>
      <c r="B22" s="20">
        <v>5158</v>
      </c>
      <c r="C22" s="10" t="s">
        <v>284</v>
      </c>
      <c r="D22" s="11" t="s">
        <v>22</v>
      </c>
      <c r="E22" s="12" t="s">
        <v>23</v>
      </c>
      <c r="F22" s="10" t="s">
        <v>285</v>
      </c>
      <c r="G22" s="10" t="s">
        <v>286</v>
      </c>
      <c r="H22" s="13">
        <v>18000</v>
      </c>
      <c r="I22" s="14">
        <v>5100</v>
      </c>
      <c r="J22" s="14">
        <v>11800</v>
      </c>
      <c r="K22" s="14">
        <v>16900</v>
      </c>
      <c r="L22" s="15">
        <v>0.94</v>
      </c>
      <c r="M22" s="16" t="s">
        <v>287</v>
      </c>
    </row>
    <row r="23" spans="1:22" ht="15" x14ac:dyDescent="0.2">
      <c r="A23" s="12"/>
      <c r="B23" s="10"/>
      <c r="C23" s="10"/>
      <c r="D23" s="11"/>
      <c r="E23" s="12"/>
      <c r="F23" s="10"/>
      <c r="G23" s="10"/>
      <c r="H23" s="13"/>
      <c r="I23" s="14"/>
      <c r="J23" s="14"/>
      <c r="K23" s="14"/>
      <c r="L23" s="15"/>
      <c r="M23" s="16"/>
    </row>
    <row r="24" spans="1:22" ht="15" x14ac:dyDescent="0.2">
      <c r="A24" s="12"/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  <c r="M24" s="16"/>
    </row>
    <row r="25" spans="1:22" ht="15" x14ac:dyDescent="0.2">
      <c r="A25" s="12"/>
      <c r="B25" s="10"/>
      <c r="C25" s="10"/>
      <c r="D25" s="11"/>
      <c r="E25" s="12"/>
      <c r="F25" s="10"/>
      <c r="G25" s="10"/>
      <c r="H25" s="13"/>
      <c r="I25" s="14"/>
      <c r="J25" s="14"/>
      <c r="K25" s="14"/>
      <c r="L25" s="15"/>
      <c r="M25" s="16"/>
    </row>
    <row r="26" spans="1:22" ht="15" x14ac:dyDescent="0.2">
      <c r="A26" s="26" t="s">
        <v>61</v>
      </c>
      <c r="B26" s="10"/>
      <c r="C26" s="10"/>
      <c r="D26" s="11"/>
      <c r="E26" s="12"/>
      <c r="F26" s="10"/>
      <c r="G26" s="10"/>
      <c r="H26" s="13"/>
      <c r="I26" s="14"/>
      <c r="J26" s="14"/>
      <c r="K26" s="14"/>
      <c r="L26" s="15"/>
      <c r="M26" s="16"/>
    </row>
    <row r="27" spans="1:22" ht="15" x14ac:dyDescent="0.2">
      <c r="A27" s="12">
        <v>39365</v>
      </c>
      <c r="B27" s="10">
        <v>5118</v>
      </c>
      <c r="C27" s="10" t="s">
        <v>278</v>
      </c>
      <c r="D27" s="11" t="s">
        <v>22</v>
      </c>
      <c r="E27" s="12" t="s">
        <v>23</v>
      </c>
      <c r="F27" s="10" t="s">
        <v>279</v>
      </c>
      <c r="G27" s="10" t="s">
        <v>280</v>
      </c>
      <c r="H27" s="13">
        <v>58000</v>
      </c>
      <c r="I27" s="14">
        <v>5000</v>
      </c>
      <c r="J27" s="14">
        <v>33100</v>
      </c>
      <c r="K27" s="14">
        <v>38100</v>
      </c>
      <c r="L27" s="15">
        <v>0.66</v>
      </c>
      <c r="M27" s="16" t="s">
        <v>287</v>
      </c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39359</v>
      </c>
      <c r="B28" s="10">
        <v>5127</v>
      </c>
      <c r="C28" s="10" t="s">
        <v>281</v>
      </c>
      <c r="D28" s="11" t="s">
        <v>22</v>
      </c>
      <c r="E28" s="12" t="s">
        <v>23</v>
      </c>
      <c r="F28" s="10" t="s">
        <v>282</v>
      </c>
      <c r="G28" s="10" t="s">
        <v>283</v>
      </c>
      <c r="H28" s="13">
        <v>18500</v>
      </c>
      <c r="I28" s="14">
        <v>5600</v>
      </c>
      <c r="J28" s="14">
        <v>10800</v>
      </c>
      <c r="K28" s="14">
        <v>16400</v>
      </c>
      <c r="L28" s="15">
        <v>0.89</v>
      </c>
      <c r="M28" s="48" t="s">
        <v>298</v>
      </c>
    </row>
    <row r="29" spans="1:22" ht="15" x14ac:dyDescent="0.2">
      <c r="A29" s="12">
        <v>39607</v>
      </c>
      <c r="B29" s="10">
        <v>5251</v>
      </c>
      <c r="C29" s="10" t="s">
        <v>308</v>
      </c>
      <c r="D29" s="11" t="s">
        <v>22</v>
      </c>
      <c r="E29" s="12" t="s">
        <v>23</v>
      </c>
      <c r="F29" s="10" t="s">
        <v>309</v>
      </c>
      <c r="G29" s="10" t="s">
        <v>310</v>
      </c>
      <c r="H29" s="13">
        <v>125000</v>
      </c>
      <c r="I29" s="14">
        <v>7500</v>
      </c>
      <c r="J29" s="14">
        <v>101800</v>
      </c>
      <c r="K29" s="14">
        <v>109300</v>
      </c>
      <c r="L29" s="15">
        <v>0.87</v>
      </c>
      <c r="M29" s="16" t="s">
        <v>287</v>
      </c>
    </row>
    <row r="30" spans="1:22" ht="15" x14ac:dyDescent="0.2">
      <c r="A30" s="12">
        <v>39696</v>
      </c>
      <c r="B30" s="10">
        <v>5334</v>
      </c>
      <c r="C30" s="10" t="s">
        <v>324</v>
      </c>
      <c r="D30" s="11" t="s">
        <v>22</v>
      </c>
      <c r="E30" s="12" t="s">
        <v>23</v>
      </c>
      <c r="F30" s="10" t="s">
        <v>325</v>
      </c>
      <c r="G30" s="10" t="s">
        <v>326</v>
      </c>
      <c r="H30" s="13">
        <v>60000</v>
      </c>
      <c r="I30" s="14">
        <v>12500</v>
      </c>
      <c r="J30" s="14">
        <v>38800</v>
      </c>
      <c r="K30" s="14">
        <v>51300</v>
      </c>
      <c r="L30" s="15">
        <v>0.86</v>
      </c>
      <c r="M30" s="47"/>
    </row>
    <row r="31" spans="1:22" ht="15" x14ac:dyDescent="0.2">
      <c r="A31" s="12"/>
      <c r="B31" s="10"/>
      <c r="C31" s="10"/>
      <c r="D31" s="11"/>
      <c r="E31" s="12"/>
      <c r="F31" s="10"/>
      <c r="G31" s="10"/>
      <c r="H31" s="13"/>
      <c r="I31" s="14"/>
      <c r="J31" s="14"/>
      <c r="K31" s="14"/>
      <c r="L31" s="15"/>
      <c r="M31" s="16"/>
    </row>
    <row r="32" spans="1:22" ht="15" x14ac:dyDescent="0.2">
      <c r="A32" s="12"/>
      <c r="B32" s="10"/>
      <c r="C32" s="10"/>
      <c r="D32" s="11"/>
      <c r="E32" s="12"/>
      <c r="F32" s="10"/>
      <c r="G32" s="10"/>
      <c r="H32" s="13"/>
      <c r="I32" s="14"/>
      <c r="J32" s="14"/>
      <c r="K32" s="14"/>
      <c r="L32" s="15"/>
      <c r="M32" s="16"/>
    </row>
    <row r="33" spans="1:13" ht="15" x14ac:dyDescent="0.2">
      <c r="A33" s="12"/>
      <c r="B33" s="10"/>
      <c r="C33" s="10"/>
      <c r="D33" s="11"/>
      <c r="E33" s="12"/>
      <c r="F33" s="10"/>
      <c r="G33" s="10"/>
      <c r="H33" s="13"/>
      <c r="I33" s="14"/>
      <c r="J33" s="14"/>
      <c r="K33" s="14"/>
      <c r="L33" s="15"/>
      <c r="M33" s="16"/>
    </row>
    <row r="34" spans="1:13" ht="15" x14ac:dyDescent="0.2">
      <c r="A34" s="23" t="s">
        <v>75</v>
      </c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  <c r="M34" s="16"/>
    </row>
    <row r="35" spans="1:13" ht="15" x14ac:dyDescent="0.2">
      <c r="A35" s="12"/>
      <c r="B35" s="10"/>
      <c r="C35" s="10"/>
      <c r="D35" s="11"/>
      <c r="E35" s="12"/>
      <c r="F35" s="10"/>
      <c r="G35" s="10"/>
      <c r="H35" s="13"/>
      <c r="I35" s="14"/>
      <c r="J35" s="14"/>
      <c r="K35" s="14"/>
      <c r="L35" s="15"/>
      <c r="M35" s="16"/>
    </row>
    <row r="36" spans="1:13" ht="15" x14ac:dyDescent="0.2">
      <c r="A36" s="23"/>
      <c r="B36" s="10"/>
      <c r="C36" s="10"/>
      <c r="D36" s="11"/>
      <c r="E36" s="12"/>
      <c r="F36" s="10"/>
      <c r="G36" s="10"/>
      <c r="H36" s="13"/>
      <c r="I36" s="14"/>
      <c r="J36" s="14"/>
      <c r="K36" s="14"/>
      <c r="L36" s="15"/>
      <c r="M36" s="16"/>
    </row>
    <row r="37" spans="1:13" ht="15" x14ac:dyDescent="0.2">
      <c r="A37" s="12"/>
      <c r="B37" s="10"/>
      <c r="C37" s="10"/>
      <c r="D37" s="11"/>
      <c r="E37" s="12"/>
      <c r="F37" s="10"/>
      <c r="G37" s="10"/>
      <c r="H37" s="13"/>
      <c r="I37" s="14"/>
      <c r="J37" s="14"/>
      <c r="K37" s="14"/>
      <c r="L37" s="15"/>
      <c r="M37" s="16"/>
    </row>
    <row r="38" spans="1:13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16"/>
    </row>
    <row r="39" spans="1:13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  <c r="M39" s="16"/>
    </row>
    <row r="40" spans="1:13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321</v>
      </c>
      <c r="K40" s="183"/>
      <c r="L40" s="15"/>
      <c r="M40" s="16"/>
    </row>
    <row r="41" spans="1:13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3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3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3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3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3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3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3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4">
    <mergeCell ref="A4:B4"/>
    <mergeCell ref="J40:K40"/>
    <mergeCell ref="H40:I40"/>
    <mergeCell ref="A1:M1"/>
  </mergeCells>
  <phoneticPr fontId="1" type="noConversion"/>
  <pageMargins left="0" right="0" top="0" bottom="0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3"/>
  <sheetViews>
    <sheetView workbookViewId="0">
      <selection activeCell="K34" sqref="K34"/>
    </sheetView>
  </sheetViews>
  <sheetFormatPr defaultRowHeight="12.75" x14ac:dyDescent="0.2"/>
  <cols>
    <col min="1" max="1" width="8.7109375" customWidth="1"/>
    <col min="2" max="2" width="7.28515625" customWidth="1"/>
    <col min="3" max="3" width="14.140625" customWidth="1"/>
    <col min="4" max="4" width="5.5703125" customWidth="1"/>
    <col min="5" max="5" width="6.42578125" customWidth="1"/>
    <col min="6" max="7" width="19.7109375" customWidth="1"/>
    <col min="8" max="8" width="10.5703125" customWidth="1"/>
    <col min="9" max="9" width="8.7109375" customWidth="1"/>
    <col min="10" max="10" width="9.85546875" customWidth="1"/>
    <col min="11" max="11" width="10.28515625" customWidth="1"/>
    <col min="12" max="12" width="7" customWidth="1"/>
    <col min="13" max="13" width="9.42578125" customWidth="1"/>
  </cols>
  <sheetData>
    <row r="1" spans="1:13" ht="21.95" customHeight="1" x14ac:dyDescent="0.3">
      <c r="A1" s="187" t="s">
        <v>327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3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9" t="s">
        <v>19</v>
      </c>
    </row>
    <row r="4" spans="1:13" ht="15" x14ac:dyDescent="0.2">
      <c r="A4" s="180" t="s">
        <v>20</v>
      </c>
      <c r="B4" s="181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12">
        <v>39770</v>
      </c>
      <c r="B5" s="10">
        <v>5368</v>
      </c>
      <c r="C5" s="10" t="s">
        <v>304</v>
      </c>
      <c r="D5" s="11" t="s">
        <v>22</v>
      </c>
      <c r="E5" s="12" t="s">
        <v>23</v>
      </c>
      <c r="F5" s="10" t="s">
        <v>25</v>
      </c>
      <c r="G5" s="10" t="s">
        <v>331</v>
      </c>
      <c r="H5" s="13">
        <v>23000</v>
      </c>
      <c r="I5" s="14">
        <v>4300</v>
      </c>
      <c r="J5" s="14">
        <v>16200</v>
      </c>
      <c r="K5" s="14">
        <v>20500</v>
      </c>
      <c r="L5" s="15">
        <v>0.89</v>
      </c>
      <c r="M5" s="49" t="s">
        <v>359</v>
      </c>
    </row>
    <row r="6" spans="1:13" ht="15" x14ac:dyDescent="0.2">
      <c r="A6" s="12">
        <v>39836</v>
      </c>
      <c r="B6" s="10">
        <v>5393</v>
      </c>
      <c r="C6" s="10" t="s">
        <v>335</v>
      </c>
      <c r="D6" s="11" t="s">
        <v>22</v>
      </c>
      <c r="E6" s="12" t="s">
        <v>23</v>
      </c>
      <c r="F6" s="10" t="s">
        <v>336</v>
      </c>
      <c r="G6" s="10" t="s">
        <v>337</v>
      </c>
      <c r="H6" s="13">
        <v>20000</v>
      </c>
      <c r="I6" s="14">
        <v>3800</v>
      </c>
      <c r="J6" s="14">
        <v>15200</v>
      </c>
      <c r="K6" s="14">
        <v>19000</v>
      </c>
      <c r="L6" s="15">
        <v>0.95</v>
      </c>
      <c r="M6" s="51" t="s">
        <v>338</v>
      </c>
    </row>
    <row r="7" spans="1:13" ht="15" x14ac:dyDescent="0.2">
      <c r="A7" s="12">
        <v>39822</v>
      </c>
      <c r="B7" s="10">
        <v>5400</v>
      </c>
      <c r="C7" s="10" t="s">
        <v>339</v>
      </c>
      <c r="D7" s="11" t="s">
        <v>22</v>
      </c>
      <c r="E7" s="12" t="s">
        <v>23</v>
      </c>
      <c r="F7" s="10" t="s">
        <v>340</v>
      </c>
      <c r="G7" s="10" t="s">
        <v>24</v>
      </c>
      <c r="H7" s="13">
        <v>10000</v>
      </c>
      <c r="I7" s="14">
        <v>4600</v>
      </c>
      <c r="J7" s="14">
        <v>8000</v>
      </c>
      <c r="K7" s="14">
        <v>12600</v>
      </c>
      <c r="L7" s="15">
        <v>1.26</v>
      </c>
      <c r="M7" s="49" t="s">
        <v>287</v>
      </c>
    </row>
    <row r="8" spans="1:13" ht="15" x14ac:dyDescent="0.2">
      <c r="A8" s="12">
        <v>39841</v>
      </c>
      <c r="B8" s="10">
        <v>5395</v>
      </c>
      <c r="C8" s="10" t="s">
        <v>341</v>
      </c>
      <c r="D8" s="11" t="s">
        <v>22</v>
      </c>
      <c r="E8" s="12" t="s">
        <v>23</v>
      </c>
      <c r="F8" s="10" t="s">
        <v>342</v>
      </c>
      <c r="G8" s="10" t="s">
        <v>336</v>
      </c>
      <c r="H8" s="13">
        <v>60000</v>
      </c>
      <c r="I8" s="14">
        <v>4200</v>
      </c>
      <c r="J8" s="14">
        <v>52700</v>
      </c>
      <c r="K8" s="14">
        <v>56900</v>
      </c>
      <c r="L8" s="15">
        <v>0.95</v>
      </c>
      <c r="M8" s="49" t="s">
        <v>343</v>
      </c>
    </row>
    <row r="9" spans="1:13" ht="15" x14ac:dyDescent="0.2">
      <c r="A9" s="12">
        <v>39910</v>
      </c>
      <c r="B9" s="10">
        <v>5419</v>
      </c>
      <c r="C9" s="10" t="s">
        <v>352</v>
      </c>
      <c r="D9" s="11" t="s">
        <v>353</v>
      </c>
      <c r="E9" s="12" t="s">
        <v>23</v>
      </c>
      <c r="F9" s="10" t="s">
        <v>24</v>
      </c>
      <c r="G9" s="10" t="s">
        <v>354</v>
      </c>
      <c r="H9" s="13">
        <v>20000</v>
      </c>
      <c r="I9" s="14">
        <v>2900</v>
      </c>
      <c r="J9" s="14">
        <v>14800</v>
      </c>
      <c r="K9" s="14">
        <v>17700</v>
      </c>
      <c r="L9" s="15">
        <v>0.89</v>
      </c>
      <c r="M9" s="49"/>
    </row>
    <row r="10" spans="1:13" ht="15" x14ac:dyDescent="0.2">
      <c r="A10" s="12"/>
      <c r="B10" s="10"/>
      <c r="C10" s="10"/>
      <c r="D10" s="11"/>
      <c r="E10" s="12"/>
      <c r="F10" s="10"/>
      <c r="G10" s="10"/>
      <c r="H10" s="13"/>
      <c r="I10" s="14"/>
      <c r="J10" s="14"/>
      <c r="K10" s="14"/>
      <c r="L10" s="15"/>
      <c r="M10" s="49"/>
    </row>
    <row r="11" spans="1:13" ht="15" x14ac:dyDescent="0.2">
      <c r="A11" s="12"/>
      <c r="B11" s="10"/>
      <c r="C11" s="10"/>
      <c r="D11" s="11"/>
      <c r="E11" s="12"/>
      <c r="F11" s="10"/>
      <c r="G11" s="10"/>
      <c r="H11" s="13"/>
      <c r="I11" s="14"/>
      <c r="J11" s="14"/>
      <c r="K11" s="14"/>
      <c r="L11" s="15"/>
      <c r="M11" s="49"/>
    </row>
    <row r="12" spans="1:13" ht="15" x14ac:dyDescent="0.2">
      <c r="A12" s="21" t="s">
        <v>35</v>
      </c>
      <c r="B12" s="18"/>
      <c r="C12" s="10"/>
      <c r="D12" s="11"/>
      <c r="E12" s="12"/>
      <c r="F12" s="10"/>
      <c r="G12" s="10"/>
      <c r="H12" s="13"/>
      <c r="I12" s="14"/>
      <c r="J12" s="14"/>
      <c r="K12" s="14"/>
      <c r="L12" s="15"/>
      <c r="M12" s="49"/>
    </row>
    <row r="13" spans="1:13" ht="15" x14ac:dyDescent="0.2">
      <c r="A13" s="21">
        <v>39785</v>
      </c>
      <c r="B13" s="20">
        <v>5377</v>
      </c>
      <c r="C13" s="10" t="s">
        <v>332</v>
      </c>
      <c r="D13" s="11" t="s">
        <v>22</v>
      </c>
      <c r="E13" s="12" t="s">
        <v>23</v>
      </c>
      <c r="F13" s="10" t="s">
        <v>333</v>
      </c>
      <c r="G13" s="10" t="s">
        <v>334</v>
      </c>
      <c r="H13" s="13">
        <v>4000</v>
      </c>
      <c r="I13" s="14">
        <v>5400</v>
      </c>
      <c r="J13" s="14"/>
      <c r="K13" s="14">
        <v>5400</v>
      </c>
      <c r="L13" s="15">
        <v>1.35</v>
      </c>
      <c r="M13" s="49"/>
    </row>
    <row r="14" spans="1:13" ht="15" x14ac:dyDescent="0.2">
      <c r="A14" s="21">
        <v>39987</v>
      </c>
      <c r="B14" s="20">
        <v>5492</v>
      </c>
      <c r="C14" s="10" t="s">
        <v>41</v>
      </c>
      <c r="D14" s="11" t="s">
        <v>22</v>
      </c>
      <c r="E14" s="12" t="s">
        <v>23</v>
      </c>
      <c r="F14" s="10" t="s">
        <v>37</v>
      </c>
      <c r="G14" s="10" t="s">
        <v>355</v>
      </c>
      <c r="H14" s="13">
        <v>55000</v>
      </c>
      <c r="I14" s="14">
        <v>7000</v>
      </c>
      <c r="J14" s="14">
        <v>43100</v>
      </c>
      <c r="K14" s="14">
        <v>50100</v>
      </c>
      <c r="L14" s="15">
        <v>0.91</v>
      </c>
      <c r="M14" s="51" t="s">
        <v>338</v>
      </c>
    </row>
    <row r="15" spans="1:13" ht="15" x14ac:dyDescent="0.2">
      <c r="A15" s="21">
        <v>39973</v>
      </c>
      <c r="B15" s="20">
        <v>5493</v>
      </c>
      <c r="C15" s="10" t="s">
        <v>211</v>
      </c>
      <c r="D15" s="11" t="s">
        <v>22</v>
      </c>
      <c r="E15" s="12" t="s">
        <v>23</v>
      </c>
      <c r="F15" s="10" t="s">
        <v>362</v>
      </c>
      <c r="G15" s="10" t="s">
        <v>363</v>
      </c>
      <c r="H15" s="13">
        <v>45000</v>
      </c>
      <c r="I15" s="14">
        <v>7300</v>
      </c>
      <c r="J15" s="14">
        <v>50700</v>
      </c>
      <c r="K15" s="14">
        <v>58000</v>
      </c>
      <c r="L15" s="15">
        <v>1.29</v>
      </c>
      <c r="M15" s="49" t="s">
        <v>364</v>
      </c>
    </row>
    <row r="16" spans="1:13" ht="15" x14ac:dyDescent="0.2">
      <c r="A16" s="19"/>
      <c r="B16" s="10"/>
      <c r="C16" s="10" t="s">
        <v>208</v>
      </c>
      <c r="D16" s="11"/>
      <c r="E16" s="12"/>
      <c r="F16" s="10"/>
      <c r="G16" s="10"/>
      <c r="H16" s="13"/>
      <c r="I16" s="14"/>
      <c r="J16" s="14"/>
      <c r="K16" s="14"/>
      <c r="L16" s="15"/>
      <c r="M16" s="49"/>
    </row>
    <row r="17" spans="1:22" ht="15" x14ac:dyDescent="0.2">
      <c r="A17" s="19"/>
      <c r="B17" s="22"/>
      <c r="C17" s="10"/>
      <c r="D17" s="11"/>
      <c r="E17" s="12"/>
      <c r="F17" s="10"/>
      <c r="G17" s="10"/>
      <c r="H17" s="13"/>
      <c r="I17" s="14"/>
      <c r="J17" s="14"/>
      <c r="K17" s="14"/>
      <c r="L17" s="15"/>
      <c r="M17" s="49"/>
    </row>
    <row r="18" spans="1:22" ht="15" x14ac:dyDescent="0.2">
      <c r="A18" s="23"/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  <c r="M18" s="49"/>
    </row>
    <row r="19" spans="1:22" ht="15" x14ac:dyDescent="0.2">
      <c r="A19" s="23"/>
      <c r="B19" s="24"/>
      <c r="C19" s="10"/>
      <c r="D19" s="11"/>
      <c r="E19" s="12"/>
      <c r="F19" s="10"/>
      <c r="G19" s="10"/>
      <c r="H19" s="13"/>
      <c r="I19" s="14"/>
      <c r="J19" s="14"/>
      <c r="K19" s="14"/>
      <c r="L19" s="15"/>
      <c r="M19" s="49"/>
    </row>
    <row r="20" spans="1:22" ht="15" x14ac:dyDescent="0.2">
      <c r="A20" s="23"/>
      <c r="B20" s="24"/>
      <c r="C20" s="10"/>
      <c r="D20" s="11"/>
      <c r="E20" s="12"/>
      <c r="F20" s="10"/>
      <c r="G20" s="10"/>
      <c r="H20" s="13"/>
      <c r="I20" s="14"/>
      <c r="J20" s="14"/>
      <c r="K20" s="14"/>
      <c r="L20" s="15"/>
      <c r="M20" s="49"/>
    </row>
    <row r="21" spans="1:22" ht="15" x14ac:dyDescent="0.2">
      <c r="A21" s="23" t="s">
        <v>52</v>
      </c>
      <c r="B21" s="10"/>
      <c r="C21" s="10"/>
      <c r="D21" s="11"/>
      <c r="E21" s="12"/>
      <c r="F21" s="10"/>
      <c r="G21" s="10"/>
      <c r="H21" s="13"/>
      <c r="I21" s="14"/>
      <c r="J21" s="14"/>
      <c r="K21" s="14"/>
      <c r="L21" s="15"/>
      <c r="M21" s="49"/>
    </row>
    <row r="22" spans="1:22" ht="15" x14ac:dyDescent="0.2">
      <c r="A22" s="25">
        <v>39959</v>
      </c>
      <c r="B22" s="20">
        <v>5454</v>
      </c>
      <c r="C22" s="10" t="s">
        <v>58</v>
      </c>
      <c r="D22" s="11" t="s">
        <v>22</v>
      </c>
      <c r="E22" s="12" t="s">
        <v>23</v>
      </c>
      <c r="F22" s="10" t="s">
        <v>60</v>
      </c>
      <c r="G22" s="10" t="s">
        <v>347</v>
      </c>
      <c r="H22" s="13">
        <v>14650</v>
      </c>
      <c r="I22" s="14">
        <v>5300</v>
      </c>
      <c r="J22" s="14">
        <v>8300</v>
      </c>
      <c r="K22" s="14">
        <v>13600</v>
      </c>
      <c r="L22" s="15">
        <v>0.93</v>
      </c>
      <c r="M22" s="50" t="s">
        <v>348</v>
      </c>
    </row>
    <row r="23" spans="1:22" ht="15" x14ac:dyDescent="0.2">
      <c r="A23" s="12"/>
      <c r="B23" s="10"/>
      <c r="C23" s="10"/>
      <c r="D23" s="11"/>
      <c r="E23" s="12"/>
      <c r="F23" s="10"/>
      <c r="G23" s="10"/>
      <c r="H23" s="13"/>
      <c r="I23" s="14"/>
      <c r="J23" s="14"/>
      <c r="K23" s="14"/>
      <c r="L23" s="15"/>
      <c r="M23" s="50"/>
    </row>
    <row r="24" spans="1:22" ht="15" x14ac:dyDescent="0.2">
      <c r="A24" s="26" t="s">
        <v>61</v>
      </c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  <c r="M24" s="50"/>
    </row>
    <row r="25" spans="1:22" ht="15" x14ac:dyDescent="0.2">
      <c r="A25" s="12">
        <v>39729</v>
      </c>
      <c r="B25" s="10">
        <v>5341</v>
      </c>
      <c r="C25" s="10" t="s">
        <v>371</v>
      </c>
      <c r="D25" s="11" t="s">
        <v>22</v>
      </c>
      <c r="E25" s="12" t="s">
        <v>23</v>
      </c>
      <c r="F25" s="10" t="s">
        <v>329</v>
      </c>
      <c r="G25" s="10" t="s">
        <v>330</v>
      </c>
      <c r="H25" s="13">
        <v>30000</v>
      </c>
      <c r="I25" s="14">
        <v>13000</v>
      </c>
      <c r="J25" s="14">
        <v>15300</v>
      </c>
      <c r="K25" s="14">
        <v>28300</v>
      </c>
      <c r="L25" s="15">
        <v>0.94</v>
      </c>
      <c r="M25" s="50" t="s">
        <v>360</v>
      </c>
    </row>
    <row r="26" spans="1:22" ht="15" x14ac:dyDescent="0.2">
      <c r="A26" s="12">
        <v>39933</v>
      </c>
      <c r="B26" s="10">
        <v>5439</v>
      </c>
      <c r="C26" s="10" t="s">
        <v>133</v>
      </c>
      <c r="D26" s="11" t="s">
        <v>22</v>
      </c>
      <c r="E26" s="12" t="s">
        <v>23</v>
      </c>
      <c r="F26" s="10" t="s">
        <v>134</v>
      </c>
      <c r="G26" s="10" t="s">
        <v>344</v>
      </c>
      <c r="H26" s="13">
        <v>28000</v>
      </c>
      <c r="I26" s="14">
        <v>5000</v>
      </c>
      <c r="J26" s="14">
        <v>18600</v>
      </c>
      <c r="K26" s="14">
        <v>23600</v>
      </c>
      <c r="L26" s="15">
        <v>0.84</v>
      </c>
      <c r="M26" s="50" t="s">
        <v>361</v>
      </c>
    </row>
    <row r="27" spans="1:22" ht="15" x14ac:dyDescent="0.2">
      <c r="A27" s="12">
        <v>39945</v>
      </c>
      <c r="B27" s="10">
        <v>5449</v>
      </c>
      <c r="C27" s="10" t="s">
        <v>345</v>
      </c>
      <c r="D27" s="11" t="s">
        <v>22</v>
      </c>
      <c r="E27" s="12" t="s">
        <v>23</v>
      </c>
      <c r="F27" s="10" t="s">
        <v>346</v>
      </c>
      <c r="G27" s="10" t="s">
        <v>71</v>
      </c>
      <c r="H27" s="13">
        <v>4500</v>
      </c>
      <c r="I27" s="14">
        <v>4400</v>
      </c>
      <c r="J27" s="14"/>
      <c r="K27" s="14">
        <v>4400</v>
      </c>
      <c r="L27" s="15">
        <v>0.98</v>
      </c>
      <c r="M27" s="50"/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39981</v>
      </c>
      <c r="B28" s="10">
        <v>5472</v>
      </c>
      <c r="C28" s="10" t="s">
        <v>349</v>
      </c>
      <c r="D28" s="11" t="s">
        <v>22</v>
      </c>
      <c r="E28" s="12" t="s">
        <v>23</v>
      </c>
      <c r="F28" s="10" t="s">
        <v>350</v>
      </c>
      <c r="G28" s="10" t="s">
        <v>351</v>
      </c>
      <c r="H28" s="13">
        <v>35000</v>
      </c>
      <c r="I28" s="14">
        <v>5000</v>
      </c>
      <c r="J28" s="14">
        <v>39500</v>
      </c>
      <c r="K28" s="14">
        <v>44500</v>
      </c>
      <c r="L28" s="15">
        <v>1.27</v>
      </c>
      <c r="M28" s="50" t="s">
        <v>287</v>
      </c>
    </row>
    <row r="29" spans="1:22" ht="15" x14ac:dyDescent="0.2">
      <c r="A29" s="12">
        <v>39722</v>
      </c>
      <c r="B29" s="10">
        <v>5345</v>
      </c>
      <c r="C29" s="10" t="s">
        <v>356</v>
      </c>
      <c r="D29" s="11" t="s">
        <v>22</v>
      </c>
      <c r="E29" s="12" t="s">
        <v>23</v>
      </c>
      <c r="F29" s="10" t="s">
        <v>357</v>
      </c>
      <c r="G29" s="10" t="s">
        <v>358</v>
      </c>
      <c r="H29" s="13">
        <v>35000</v>
      </c>
      <c r="I29" s="14">
        <v>5000</v>
      </c>
      <c r="J29" s="14">
        <v>28100</v>
      </c>
      <c r="K29" s="14">
        <v>33100</v>
      </c>
      <c r="L29" s="15">
        <v>0.95</v>
      </c>
      <c r="M29" s="50" t="s">
        <v>359</v>
      </c>
    </row>
    <row r="30" spans="1:22" ht="15" x14ac:dyDescent="0.2">
      <c r="A30" s="12">
        <v>40065</v>
      </c>
      <c r="B30" s="10">
        <v>5499</v>
      </c>
      <c r="C30" s="10" t="s">
        <v>365</v>
      </c>
      <c r="D30" s="11" t="s">
        <v>22</v>
      </c>
      <c r="E30" s="12" t="s">
        <v>23</v>
      </c>
      <c r="F30" s="10" t="s">
        <v>366</v>
      </c>
      <c r="G30" s="10" t="s">
        <v>367</v>
      </c>
      <c r="H30" s="13">
        <v>38000</v>
      </c>
      <c r="I30" s="14">
        <v>5000</v>
      </c>
      <c r="J30" s="14">
        <v>29000</v>
      </c>
      <c r="K30" s="14">
        <v>34000</v>
      </c>
      <c r="L30" s="15">
        <v>0.9</v>
      </c>
      <c r="M30" s="50" t="s">
        <v>287</v>
      </c>
    </row>
    <row r="31" spans="1:22" ht="15" x14ac:dyDescent="0.2">
      <c r="A31" s="12">
        <v>40034</v>
      </c>
      <c r="B31" s="10">
        <v>5496</v>
      </c>
      <c r="C31" s="10" t="s">
        <v>370</v>
      </c>
      <c r="D31" s="11" t="s">
        <v>22</v>
      </c>
      <c r="E31" s="12" t="s">
        <v>23</v>
      </c>
      <c r="F31" s="10" t="s">
        <v>368</v>
      </c>
      <c r="G31" s="10" t="s">
        <v>369</v>
      </c>
      <c r="H31" s="13">
        <v>29100</v>
      </c>
      <c r="I31" s="14">
        <v>10000</v>
      </c>
      <c r="J31" s="14">
        <v>19100</v>
      </c>
      <c r="K31" s="14">
        <v>29100</v>
      </c>
      <c r="L31" s="15">
        <v>1</v>
      </c>
      <c r="M31" s="50"/>
    </row>
    <row r="32" spans="1:22" ht="15" x14ac:dyDescent="0.2">
      <c r="A32" s="12">
        <v>39942</v>
      </c>
      <c r="B32" s="10">
        <v>5516</v>
      </c>
      <c r="C32" s="10" t="s">
        <v>372</v>
      </c>
      <c r="D32" s="11" t="s">
        <v>22</v>
      </c>
      <c r="E32" s="12" t="s">
        <v>64</v>
      </c>
      <c r="F32" s="10" t="s">
        <v>373</v>
      </c>
      <c r="G32" s="10" t="s">
        <v>374</v>
      </c>
      <c r="H32" s="13">
        <v>90000</v>
      </c>
      <c r="I32" s="14">
        <v>5000</v>
      </c>
      <c r="J32" s="14">
        <v>84000</v>
      </c>
      <c r="K32" s="14">
        <v>89000</v>
      </c>
      <c r="L32" s="15">
        <v>0.99</v>
      </c>
      <c r="M32" s="50" t="s">
        <v>287</v>
      </c>
    </row>
    <row r="33" spans="1:13" ht="15" x14ac:dyDescent="0.2">
      <c r="A33" s="12"/>
      <c r="B33" s="10"/>
      <c r="C33" s="10"/>
      <c r="D33" s="11"/>
      <c r="E33" s="12"/>
      <c r="F33" s="10"/>
      <c r="G33" s="10"/>
      <c r="H33" s="13"/>
      <c r="I33" s="14"/>
      <c r="J33" s="14"/>
      <c r="K33" s="14"/>
      <c r="L33" s="15"/>
      <c r="M33" s="50"/>
    </row>
    <row r="34" spans="1:13" ht="15" x14ac:dyDescent="0.2">
      <c r="A34" s="23" t="s">
        <v>75</v>
      </c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  <c r="M34" s="50"/>
    </row>
    <row r="35" spans="1:13" ht="15" x14ac:dyDescent="0.2">
      <c r="A35" s="12"/>
      <c r="B35" s="10"/>
      <c r="C35" s="10"/>
      <c r="D35" s="11"/>
      <c r="E35" s="12"/>
      <c r="F35" s="10"/>
      <c r="G35" s="10"/>
      <c r="H35" s="13"/>
      <c r="I35" s="14"/>
      <c r="J35" s="14"/>
      <c r="K35" s="14"/>
      <c r="L35" s="15"/>
      <c r="M35" s="50"/>
    </row>
    <row r="36" spans="1:13" ht="15" x14ac:dyDescent="0.2">
      <c r="A36" s="23"/>
      <c r="B36" s="10"/>
      <c r="C36" s="10"/>
      <c r="D36" s="11"/>
      <c r="E36" s="12"/>
      <c r="F36" s="10"/>
      <c r="G36" s="10"/>
      <c r="H36" s="13"/>
      <c r="I36" s="14"/>
      <c r="J36" s="14"/>
      <c r="K36" s="14"/>
      <c r="L36" s="15"/>
      <c r="M36" s="50"/>
    </row>
    <row r="37" spans="1:13" ht="15" x14ac:dyDescent="0.2">
      <c r="A37" s="12"/>
      <c r="B37" s="10"/>
      <c r="C37" s="10"/>
      <c r="D37" s="11"/>
      <c r="E37" s="12"/>
      <c r="F37" s="10"/>
      <c r="G37" s="10"/>
      <c r="H37" s="13"/>
      <c r="I37" s="14"/>
      <c r="J37" s="14"/>
      <c r="K37" s="14"/>
      <c r="L37" s="15"/>
      <c r="M37" s="50"/>
    </row>
    <row r="38" spans="1:13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50"/>
    </row>
    <row r="39" spans="1:13" ht="15" x14ac:dyDescent="0.2">
      <c r="A39" s="12"/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  <c r="M39" s="50"/>
    </row>
    <row r="40" spans="1:13" ht="15.75" x14ac:dyDescent="0.25">
      <c r="A40" s="12"/>
      <c r="B40" s="10"/>
      <c r="C40" s="10"/>
      <c r="D40" s="11"/>
      <c r="E40" s="12"/>
      <c r="F40" s="10"/>
      <c r="G40" s="10"/>
      <c r="H40" s="182" t="s">
        <v>80</v>
      </c>
      <c r="I40" s="184"/>
      <c r="J40" s="182" t="s">
        <v>328</v>
      </c>
      <c r="K40" s="183"/>
      <c r="L40" s="15"/>
      <c r="M40" s="50"/>
    </row>
    <row r="41" spans="1:13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3" ht="15" x14ac:dyDescent="0.2">
      <c r="A42" s="28"/>
      <c r="B42" s="29"/>
      <c r="C42" s="29"/>
      <c r="D42" s="27"/>
      <c r="E42" s="28"/>
      <c r="F42" s="29"/>
      <c r="G42" s="29"/>
      <c r="H42" s="30"/>
      <c r="I42" s="30"/>
      <c r="J42" s="30"/>
      <c r="K42" s="30"/>
      <c r="L42" s="31"/>
    </row>
    <row r="43" spans="1:13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3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3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3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3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3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</sheetData>
  <mergeCells count="4">
    <mergeCell ref="A1:M1"/>
    <mergeCell ref="A4:B4"/>
    <mergeCell ref="H40:I40"/>
    <mergeCell ref="J40:K40"/>
  </mergeCells>
  <phoneticPr fontId="0" type="noConversion"/>
  <pageMargins left="0" right="0" top="0" bottom="0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2"/>
  <sheetViews>
    <sheetView workbookViewId="0">
      <selection activeCell="A8" sqref="A8:K8"/>
    </sheetView>
  </sheetViews>
  <sheetFormatPr defaultRowHeight="12.75" x14ac:dyDescent="0.2"/>
  <cols>
    <col min="1" max="1" width="8.7109375" customWidth="1"/>
    <col min="2" max="2" width="7.28515625" customWidth="1"/>
    <col min="3" max="3" width="14.140625" customWidth="1"/>
    <col min="4" max="4" width="5.5703125" customWidth="1"/>
    <col min="5" max="5" width="6.42578125" customWidth="1"/>
    <col min="6" max="7" width="19.7109375" customWidth="1"/>
    <col min="8" max="8" width="10.5703125" customWidth="1"/>
    <col min="9" max="9" width="8.7109375" customWidth="1"/>
    <col min="10" max="10" width="9.85546875" customWidth="1"/>
    <col min="11" max="11" width="10.28515625" customWidth="1"/>
    <col min="12" max="12" width="7" customWidth="1"/>
    <col min="13" max="13" width="9.42578125" customWidth="1"/>
  </cols>
  <sheetData>
    <row r="1" spans="1:13" ht="21.95" customHeight="1" x14ac:dyDescent="0.3">
      <c r="A1" s="187" t="s">
        <v>375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3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9" t="s">
        <v>19</v>
      </c>
    </row>
    <row r="4" spans="1:13" ht="15.75" x14ac:dyDescent="0.25">
      <c r="A4" s="190" t="s">
        <v>20</v>
      </c>
      <c r="B4" s="191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12">
        <v>40126</v>
      </c>
      <c r="B5" s="10">
        <v>5543</v>
      </c>
      <c r="C5" s="10" t="s">
        <v>383</v>
      </c>
      <c r="D5" s="11" t="s">
        <v>22</v>
      </c>
      <c r="E5" s="12" t="s">
        <v>23</v>
      </c>
      <c r="F5" s="10" t="s">
        <v>340</v>
      </c>
      <c r="G5" s="10" t="s">
        <v>384</v>
      </c>
      <c r="H5" s="13">
        <v>47500</v>
      </c>
      <c r="I5" s="14">
        <v>3900</v>
      </c>
      <c r="J5" s="14">
        <v>34700</v>
      </c>
      <c r="K5" s="14">
        <v>38600</v>
      </c>
      <c r="L5" s="15">
        <v>0.81</v>
      </c>
      <c r="M5" s="49" t="s">
        <v>359</v>
      </c>
    </row>
    <row r="6" spans="1:13" ht="15" x14ac:dyDescent="0.2">
      <c r="A6" s="12">
        <v>40281</v>
      </c>
      <c r="B6" s="10">
        <v>5612</v>
      </c>
      <c r="C6" s="10" t="s">
        <v>274</v>
      </c>
      <c r="D6" s="11" t="s">
        <v>22</v>
      </c>
      <c r="E6" s="12" t="s">
        <v>23</v>
      </c>
      <c r="F6" s="10" t="s">
        <v>34</v>
      </c>
      <c r="G6" s="10" t="s">
        <v>398</v>
      </c>
      <c r="H6" s="13">
        <v>40000</v>
      </c>
      <c r="I6" s="14">
        <v>4000</v>
      </c>
      <c r="J6" s="14">
        <v>44800</v>
      </c>
      <c r="K6" s="14">
        <v>48800</v>
      </c>
      <c r="L6" s="15">
        <v>1.22</v>
      </c>
      <c r="M6" s="51" t="s">
        <v>338</v>
      </c>
    </row>
    <row r="7" spans="1:13" ht="15" x14ac:dyDescent="0.2">
      <c r="A7" s="12">
        <v>40339</v>
      </c>
      <c r="B7" s="10">
        <v>5639</v>
      </c>
      <c r="C7" s="10" t="s">
        <v>402</v>
      </c>
      <c r="D7" s="11" t="s">
        <v>22</v>
      </c>
      <c r="E7" s="12" t="s">
        <v>23</v>
      </c>
      <c r="F7" s="10" t="s">
        <v>403</v>
      </c>
      <c r="G7" s="10" t="s">
        <v>404</v>
      </c>
      <c r="H7" s="13">
        <v>18000</v>
      </c>
      <c r="I7" s="14">
        <v>4500</v>
      </c>
      <c r="J7" s="14">
        <v>16200</v>
      </c>
      <c r="K7" s="14">
        <v>20700</v>
      </c>
      <c r="L7" s="15">
        <v>1.1499999999999999</v>
      </c>
      <c r="M7" s="49" t="s">
        <v>287</v>
      </c>
    </row>
    <row r="8" spans="1:13" ht="15" x14ac:dyDescent="0.2">
      <c r="A8" s="63">
        <v>40220</v>
      </c>
      <c r="B8" s="61"/>
      <c r="C8" s="61" t="s">
        <v>532</v>
      </c>
      <c r="D8" s="62" t="s">
        <v>22</v>
      </c>
      <c r="E8" s="63" t="s">
        <v>533</v>
      </c>
      <c r="F8" s="61" t="s">
        <v>534</v>
      </c>
      <c r="G8" s="61" t="s">
        <v>535</v>
      </c>
      <c r="H8" s="64">
        <v>45000</v>
      </c>
      <c r="I8" s="65">
        <v>4200</v>
      </c>
      <c r="J8" s="65">
        <v>31100</v>
      </c>
      <c r="K8" s="65">
        <v>35300</v>
      </c>
      <c r="L8" s="15"/>
      <c r="M8" s="49"/>
    </row>
    <row r="9" spans="1:13" ht="15.75" x14ac:dyDescent="0.25">
      <c r="A9" s="53" t="s">
        <v>136</v>
      </c>
      <c r="B9" s="10"/>
      <c r="C9" s="10"/>
      <c r="D9" s="11"/>
      <c r="E9" s="12"/>
      <c r="F9" s="10"/>
      <c r="G9" s="10"/>
      <c r="H9" s="13"/>
      <c r="I9" s="14"/>
      <c r="J9" s="14"/>
      <c r="K9" s="14"/>
      <c r="L9" s="15"/>
      <c r="M9" s="49"/>
    </row>
    <row r="10" spans="1:13" ht="15" x14ac:dyDescent="0.2">
      <c r="A10" s="12">
        <v>40148</v>
      </c>
      <c r="B10" s="10">
        <v>5560</v>
      </c>
      <c r="C10" s="10" t="s">
        <v>395</v>
      </c>
      <c r="D10" s="11" t="s">
        <v>22</v>
      </c>
      <c r="E10" s="12" t="s">
        <v>23</v>
      </c>
      <c r="F10" s="10" t="s">
        <v>396</v>
      </c>
      <c r="G10" s="10" t="s">
        <v>397</v>
      </c>
      <c r="H10" s="13">
        <v>10000</v>
      </c>
      <c r="I10" s="14">
        <v>2900</v>
      </c>
      <c r="J10" s="14">
        <v>12800</v>
      </c>
      <c r="K10" s="14">
        <v>15700</v>
      </c>
      <c r="L10" s="15">
        <v>1.57</v>
      </c>
      <c r="M10" s="49" t="s">
        <v>361</v>
      </c>
    </row>
    <row r="11" spans="1:13" ht="15" x14ac:dyDescent="0.2">
      <c r="A11" s="12"/>
      <c r="B11" s="10"/>
      <c r="C11" s="10"/>
      <c r="D11" s="11"/>
      <c r="E11" s="12"/>
      <c r="F11" s="10"/>
      <c r="G11" s="10"/>
      <c r="H11" s="13"/>
      <c r="I11" s="14"/>
      <c r="J11" s="14"/>
      <c r="K11" s="14"/>
      <c r="L11" s="15"/>
      <c r="M11" s="49"/>
    </row>
    <row r="12" spans="1:13" ht="15.75" x14ac:dyDescent="0.25">
      <c r="A12" s="52" t="s">
        <v>35</v>
      </c>
      <c r="B12" s="18"/>
      <c r="C12" s="10"/>
      <c r="D12" s="11"/>
      <c r="E12" s="12"/>
      <c r="F12" s="10"/>
      <c r="G12" s="10"/>
      <c r="H12" s="13"/>
      <c r="I12" s="14"/>
      <c r="J12" s="14"/>
      <c r="K12" s="14"/>
      <c r="L12" s="15"/>
      <c r="M12" s="49"/>
    </row>
    <row r="13" spans="1:13" ht="15" x14ac:dyDescent="0.2">
      <c r="A13" s="21">
        <v>40095</v>
      </c>
      <c r="B13" s="20">
        <v>5524</v>
      </c>
      <c r="C13" s="10" t="s">
        <v>380</v>
      </c>
      <c r="D13" s="11" t="s">
        <v>22</v>
      </c>
      <c r="E13" s="12" t="s">
        <v>23</v>
      </c>
      <c r="F13" s="10" t="s">
        <v>381</v>
      </c>
      <c r="G13" s="10" t="s">
        <v>382</v>
      </c>
      <c r="H13" s="13">
        <v>15000</v>
      </c>
      <c r="I13" s="14">
        <v>3500</v>
      </c>
      <c r="J13" s="14">
        <v>10900</v>
      </c>
      <c r="K13" s="14">
        <v>14400</v>
      </c>
      <c r="L13" s="15">
        <v>0.96</v>
      </c>
      <c r="M13" s="49" t="s">
        <v>411</v>
      </c>
    </row>
    <row r="14" spans="1:13" ht="15" x14ac:dyDescent="0.2">
      <c r="A14" s="21">
        <v>40360</v>
      </c>
      <c r="B14" s="20">
        <v>5670</v>
      </c>
      <c r="C14" s="10" t="s">
        <v>409</v>
      </c>
      <c r="D14" s="11" t="s">
        <v>22</v>
      </c>
      <c r="E14" s="12" t="s">
        <v>64</v>
      </c>
      <c r="F14" s="10" t="s">
        <v>381</v>
      </c>
      <c r="G14" s="10" t="s">
        <v>410</v>
      </c>
      <c r="H14" s="13">
        <v>25000</v>
      </c>
      <c r="I14" s="14">
        <v>7000</v>
      </c>
      <c r="J14" s="14">
        <v>12900</v>
      </c>
      <c r="K14" s="14">
        <v>19900</v>
      </c>
      <c r="L14" s="15">
        <v>0.8</v>
      </c>
      <c r="M14" s="51" t="s">
        <v>361</v>
      </c>
    </row>
    <row r="15" spans="1:13" ht="15" x14ac:dyDescent="0.2">
      <c r="A15" s="21">
        <v>40369</v>
      </c>
      <c r="B15" s="20">
        <v>5675</v>
      </c>
      <c r="C15" s="10" t="s">
        <v>412</v>
      </c>
      <c r="D15" s="11" t="s">
        <v>22</v>
      </c>
      <c r="E15" s="12" t="s">
        <v>64</v>
      </c>
      <c r="F15" s="10" t="s">
        <v>300</v>
      </c>
      <c r="G15" s="10" t="s">
        <v>413</v>
      </c>
      <c r="H15" s="13">
        <v>15000</v>
      </c>
      <c r="I15" s="14">
        <v>4000</v>
      </c>
      <c r="J15" s="14">
        <v>17700</v>
      </c>
      <c r="K15" s="14">
        <v>21700</v>
      </c>
      <c r="L15" s="15">
        <v>1.45</v>
      </c>
      <c r="M15" s="49" t="s">
        <v>287</v>
      </c>
    </row>
    <row r="16" spans="1:13" ht="15" x14ac:dyDescent="0.2">
      <c r="A16" s="19">
        <v>40400</v>
      </c>
      <c r="B16" s="10">
        <v>5677</v>
      </c>
      <c r="C16" s="10" t="s">
        <v>414</v>
      </c>
      <c r="D16" s="11" t="s">
        <v>22</v>
      </c>
      <c r="E16" s="12" t="s">
        <v>23</v>
      </c>
      <c r="F16" s="10" t="s">
        <v>415</v>
      </c>
      <c r="G16" s="10" t="s">
        <v>416</v>
      </c>
      <c r="H16" s="13">
        <v>44000</v>
      </c>
      <c r="I16" s="14">
        <v>5000</v>
      </c>
      <c r="J16" s="14">
        <v>35400</v>
      </c>
      <c r="K16" s="14">
        <v>40400</v>
      </c>
      <c r="L16" s="15">
        <v>0.92</v>
      </c>
      <c r="M16" s="49" t="s">
        <v>287</v>
      </c>
    </row>
    <row r="17" spans="1:22" ht="15" x14ac:dyDescent="0.2">
      <c r="A17" s="19"/>
      <c r="B17" s="22"/>
      <c r="C17" s="10"/>
      <c r="D17" s="11"/>
      <c r="E17" s="12"/>
      <c r="F17" s="10"/>
      <c r="G17" s="10"/>
      <c r="H17" s="13"/>
      <c r="I17" s="14"/>
      <c r="J17" s="14"/>
      <c r="K17" s="14"/>
      <c r="L17" s="15"/>
      <c r="M17" s="49"/>
    </row>
    <row r="18" spans="1:22" ht="15" x14ac:dyDescent="0.2">
      <c r="A18" s="23"/>
      <c r="B18" s="24"/>
      <c r="C18" s="10"/>
      <c r="D18" s="11"/>
      <c r="E18" s="12"/>
      <c r="F18" s="10"/>
      <c r="G18" s="10"/>
      <c r="H18" s="13"/>
      <c r="I18" s="14"/>
      <c r="J18" s="14"/>
      <c r="K18" s="14"/>
      <c r="L18" s="15"/>
      <c r="M18" s="49"/>
    </row>
    <row r="19" spans="1:22" ht="15.75" x14ac:dyDescent="0.25">
      <c r="A19" s="53" t="s">
        <v>52</v>
      </c>
      <c r="B19" s="24"/>
      <c r="C19" s="10"/>
      <c r="D19" s="11"/>
      <c r="E19" s="12"/>
      <c r="F19" s="10"/>
      <c r="G19" s="10"/>
      <c r="H19" s="13"/>
      <c r="I19" s="14"/>
      <c r="J19" s="14"/>
      <c r="K19" s="14"/>
      <c r="L19" s="15"/>
      <c r="M19" s="49"/>
    </row>
    <row r="20" spans="1:22" ht="15" x14ac:dyDescent="0.2">
      <c r="A20" s="12">
        <v>40126</v>
      </c>
      <c r="B20" s="24"/>
      <c r="C20" s="10" t="s">
        <v>227</v>
      </c>
      <c r="D20" s="11" t="s">
        <v>385</v>
      </c>
      <c r="E20" s="12" t="s">
        <v>23</v>
      </c>
      <c r="F20" s="10" t="s">
        <v>387</v>
      </c>
      <c r="G20" s="10" t="s">
        <v>386</v>
      </c>
      <c r="H20" s="13">
        <v>30000</v>
      </c>
      <c r="I20" s="14">
        <v>5300</v>
      </c>
      <c r="J20" s="14">
        <v>16700</v>
      </c>
      <c r="K20" s="14">
        <v>22000</v>
      </c>
      <c r="L20" s="15">
        <v>0.73</v>
      </c>
      <c r="M20" s="49" t="s">
        <v>359</v>
      </c>
    </row>
    <row r="21" spans="1:22" ht="15" x14ac:dyDescent="0.2">
      <c r="A21" s="12">
        <v>40339</v>
      </c>
      <c r="B21" s="10">
        <v>5648</v>
      </c>
      <c r="C21" s="10" t="s">
        <v>405</v>
      </c>
      <c r="D21" s="11" t="s">
        <v>22</v>
      </c>
      <c r="E21" s="12" t="s">
        <v>23</v>
      </c>
      <c r="F21" s="10" t="s">
        <v>406</v>
      </c>
      <c r="G21" s="10" t="s">
        <v>407</v>
      </c>
      <c r="H21" s="13">
        <v>30000</v>
      </c>
      <c r="I21" s="14">
        <v>4500</v>
      </c>
      <c r="J21" s="14">
        <v>8500</v>
      </c>
      <c r="K21" s="14">
        <v>13000</v>
      </c>
      <c r="L21" s="15">
        <v>0.43</v>
      </c>
      <c r="M21" s="49" t="s">
        <v>408</v>
      </c>
    </row>
    <row r="22" spans="1:22" ht="15" x14ac:dyDescent="0.2">
      <c r="A22" s="25"/>
      <c r="B22" s="20"/>
      <c r="C22" s="10"/>
      <c r="D22" s="11"/>
      <c r="E22" s="12"/>
      <c r="F22" s="10"/>
      <c r="G22" s="10"/>
      <c r="H22" s="13"/>
      <c r="I22" s="14"/>
      <c r="J22" s="14"/>
      <c r="K22" s="14"/>
      <c r="L22" s="15"/>
      <c r="M22" s="50"/>
    </row>
    <row r="23" spans="1:22" ht="15" x14ac:dyDescent="0.2">
      <c r="A23" s="12"/>
      <c r="B23" s="10"/>
      <c r="C23" s="10"/>
      <c r="D23" s="11"/>
      <c r="E23" s="12"/>
      <c r="F23" s="10"/>
      <c r="G23" s="10"/>
      <c r="H23" s="13"/>
      <c r="I23" s="14"/>
      <c r="J23" s="14"/>
      <c r="K23" s="14"/>
      <c r="L23" s="15"/>
      <c r="M23" s="50"/>
    </row>
    <row r="24" spans="1:22" ht="15.75" x14ac:dyDescent="0.25">
      <c r="A24" s="54" t="s">
        <v>61</v>
      </c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  <c r="M24" s="50"/>
    </row>
    <row r="25" spans="1:22" ht="15" x14ac:dyDescent="0.2">
      <c r="A25" s="12">
        <v>40095</v>
      </c>
      <c r="B25" s="10">
        <v>5517</v>
      </c>
      <c r="C25" s="10" t="s">
        <v>377</v>
      </c>
      <c r="D25" s="11" t="s">
        <v>22</v>
      </c>
      <c r="E25" s="12" t="s">
        <v>23</v>
      </c>
      <c r="F25" s="10" t="s">
        <v>378</v>
      </c>
      <c r="G25" s="10" t="s">
        <v>379</v>
      </c>
      <c r="H25" s="13">
        <v>25000</v>
      </c>
      <c r="I25" s="14">
        <v>6200</v>
      </c>
      <c r="J25" s="14">
        <v>24000</v>
      </c>
      <c r="K25" s="14">
        <v>30200</v>
      </c>
      <c r="L25" s="15">
        <v>1.21</v>
      </c>
      <c r="M25" s="50" t="s">
        <v>359</v>
      </c>
    </row>
    <row r="26" spans="1:22" ht="15" x14ac:dyDescent="0.2">
      <c r="A26" s="12">
        <v>40141</v>
      </c>
      <c r="B26" s="10">
        <v>5545</v>
      </c>
      <c r="C26" s="10" t="s">
        <v>388</v>
      </c>
      <c r="D26" s="11" t="s">
        <v>22</v>
      </c>
      <c r="E26" s="12" t="s">
        <v>23</v>
      </c>
      <c r="F26" s="10" t="s">
        <v>389</v>
      </c>
      <c r="G26" s="10" t="s">
        <v>390</v>
      </c>
      <c r="H26" s="13">
        <v>85000</v>
      </c>
      <c r="I26" s="14">
        <v>11300</v>
      </c>
      <c r="J26" s="14">
        <v>50300</v>
      </c>
      <c r="K26" s="14">
        <v>61600</v>
      </c>
      <c r="L26" s="15">
        <v>0.72</v>
      </c>
      <c r="M26" s="50" t="s">
        <v>287</v>
      </c>
    </row>
    <row r="27" spans="1:22" ht="15" x14ac:dyDescent="0.2">
      <c r="A27" s="12">
        <v>40126</v>
      </c>
      <c r="B27" s="10">
        <v>5549</v>
      </c>
      <c r="C27" s="10" t="s">
        <v>391</v>
      </c>
      <c r="D27" s="11" t="s">
        <v>105</v>
      </c>
      <c r="E27" s="12" t="s">
        <v>23</v>
      </c>
      <c r="F27" s="10" t="s">
        <v>392</v>
      </c>
      <c r="G27" s="10" t="s">
        <v>393</v>
      </c>
      <c r="H27" s="13">
        <v>80000</v>
      </c>
      <c r="I27" s="14">
        <v>8500</v>
      </c>
      <c r="J27" s="14">
        <v>55800</v>
      </c>
      <c r="K27" s="14">
        <v>64300</v>
      </c>
      <c r="L27" s="15">
        <v>0.8</v>
      </c>
      <c r="M27" s="50" t="s">
        <v>394</v>
      </c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" x14ac:dyDescent="0.2">
      <c r="A28" s="12">
        <v>40278</v>
      </c>
      <c r="B28" s="10">
        <v>5619</v>
      </c>
      <c r="C28" s="10" t="s">
        <v>399</v>
      </c>
      <c r="D28" s="11" t="s">
        <v>22</v>
      </c>
      <c r="E28" s="12" t="s">
        <v>23</v>
      </c>
      <c r="F28" s="10" t="s">
        <v>400</v>
      </c>
      <c r="G28" s="10" t="s">
        <v>401</v>
      </c>
      <c r="H28" s="13">
        <v>79400</v>
      </c>
      <c r="I28" s="14">
        <v>15000</v>
      </c>
      <c r="J28" s="14">
        <v>58600</v>
      </c>
      <c r="K28" s="14">
        <v>73600</v>
      </c>
      <c r="L28" s="15">
        <v>0.93</v>
      </c>
      <c r="M28" s="50" t="s">
        <v>394</v>
      </c>
    </row>
    <row r="29" spans="1:22" ht="15" x14ac:dyDescent="0.2">
      <c r="A29" s="12">
        <v>40409</v>
      </c>
      <c r="B29" s="10">
        <v>5683</v>
      </c>
      <c r="C29" s="10" t="s">
        <v>417</v>
      </c>
      <c r="D29" s="11" t="s">
        <v>22</v>
      </c>
      <c r="E29" s="12" t="s">
        <v>23</v>
      </c>
      <c r="F29" s="10" t="s">
        <v>418</v>
      </c>
      <c r="G29" s="10" t="s">
        <v>419</v>
      </c>
      <c r="H29" s="13">
        <v>90000</v>
      </c>
      <c r="I29" s="14">
        <v>7500</v>
      </c>
      <c r="J29" s="14">
        <v>65900</v>
      </c>
      <c r="K29" s="14">
        <v>73400</v>
      </c>
      <c r="L29" s="15">
        <v>0.82</v>
      </c>
      <c r="M29" s="50" t="s">
        <v>287</v>
      </c>
    </row>
    <row r="30" spans="1:22" ht="15" x14ac:dyDescent="0.2">
      <c r="A30" s="12">
        <v>40406</v>
      </c>
      <c r="B30" s="10">
        <v>5684</v>
      </c>
      <c r="C30" s="10" t="s">
        <v>420</v>
      </c>
      <c r="D30" s="11" t="s">
        <v>22</v>
      </c>
      <c r="E30" s="12" t="s">
        <v>23</v>
      </c>
      <c r="F30" s="10" t="s">
        <v>421</v>
      </c>
      <c r="G30" s="10" t="s">
        <v>422</v>
      </c>
      <c r="H30" s="13">
        <v>118000</v>
      </c>
      <c r="I30" s="14">
        <v>10000</v>
      </c>
      <c r="J30" s="14">
        <v>102600</v>
      </c>
      <c r="K30" s="14">
        <v>112600</v>
      </c>
      <c r="L30" s="15">
        <v>0.95</v>
      </c>
      <c r="M30" s="50" t="s">
        <v>287</v>
      </c>
    </row>
    <row r="31" spans="1:22" ht="15" x14ac:dyDescent="0.2">
      <c r="A31" s="12">
        <v>40360</v>
      </c>
      <c r="B31" s="10">
        <v>5685</v>
      </c>
      <c r="C31" s="10" t="s">
        <v>423</v>
      </c>
      <c r="D31" s="11" t="s">
        <v>22</v>
      </c>
      <c r="E31" s="12" t="s">
        <v>23</v>
      </c>
      <c r="F31" s="10" t="s">
        <v>424</v>
      </c>
      <c r="G31" s="10" t="s">
        <v>425</v>
      </c>
      <c r="H31" s="13">
        <v>60000</v>
      </c>
      <c r="I31" s="14">
        <v>10000</v>
      </c>
      <c r="J31" s="14">
        <v>39300</v>
      </c>
      <c r="K31" s="14">
        <v>48300</v>
      </c>
      <c r="L31" s="15">
        <v>0.81</v>
      </c>
      <c r="M31" s="50" t="s">
        <v>359</v>
      </c>
    </row>
    <row r="32" spans="1:22" ht="15" x14ac:dyDescent="0.2">
      <c r="A32" s="12"/>
      <c r="B32" s="10"/>
      <c r="C32" s="10"/>
      <c r="D32" s="11"/>
      <c r="E32" s="12"/>
      <c r="F32" s="10"/>
      <c r="G32" s="10"/>
      <c r="H32" s="13"/>
      <c r="I32" s="14"/>
      <c r="J32" s="14"/>
      <c r="K32" s="14"/>
      <c r="L32" s="15"/>
      <c r="M32" s="50"/>
    </row>
    <row r="33" spans="1:13" ht="15" x14ac:dyDescent="0.2">
      <c r="A33" s="12"/>
      <c r="B33" s="10"/>
      <c r="C33" s="10"/>
      <c r="D33" s="11"/>
      <c r="E33" s="12"/>
      <c r="F33" s="10"/>
      <c r="G33" s="10"/>
      <c r="H33" s="13"/>
      <c r="I33" s="14"/>
      <c r="J33" s="14"/>
      <c r="K33" s="14"/>
      <c r="L33" s="15"/>
      <c r="M33" s="50"/>
    </row>
    <row r="34" spans="1:13" ht="15.75" x14ac:dyDescent="0.25">
      <c r="A34" s="53" t="s">
        <v>75</v>
      </c>
      <c r="B34" s="10"/>
      <c r="C34" s="10"/>
      <c r="D34" s="11"/>
      <c r="E34" s="12"/>
      <c r="F34" s="10"/>
      <c r="G34" s="10"/>
      <c r="H34" s="13"/>
      <c r="I34" s="14"/>
      <c r="J34" s="14"/>
      <c r="K34" s="14"/>
      <c r="L34" s="15"/>
      <c r="M34" s="50"/>
    </row>
    <row r="35" spans="1:13" ht="15" x14ac:dyDescent="0.2">
      <c r="A35" s="12"/>
      <c r="B35" s="10"/>
      <c r="C35" s="10"/>
      <c r="D35" s="11"/>
      <c r="E35" s="12"/>
      <c r="F35" s="10"/>
      <c r="G35" s="10"/>
      <c r="H35" s="13"/>
      <c r="I35" s="14"/>
      <c r="J35" s="14"/>
      <c r="K35" s="14"/>
      <c r="L35" s="15"/>
      <c r="M35" s="50"/>
    </row>
    <row r="36" spans="1:13" ht="15" x14ac:dyDescent="0.2">
      <c r="A36" s="12"/>
      <c r="B36" s="10"/>
      <c r="C36" s="10"/>
      <c r="D36" s="11"/>
      <c r="E36" s="12"/>
      <c r="F36" s="10"/>
      <c r="G36" s="10"/>
      <c r="H36" s="13"/>
      <c r="I36" s="14"/>
      <c r="J36" s="14"/>
      <c r="K36" s="14"/>
      <c r="L36" s="15"/>
      <c r="M36" s="50"/>
    </row>
    <row r="37" spans="1:13" ht="15" x14ac:dyDescent="0.2">
      <c r="A37" s="12"/>
      <c r="B37" s="10"/>
      <c r="C37" s="10"/>
      <c r="D37" s="11"/>
      <c r="E37" s="12"/>
      <c r="F37" s="10"/>
      <c r="G37" s="10"/>
      <c r="H37" s="13"/>
      <c r="I37" s="14"/>
      <c r="J37" s="14"/>
      <c r="K37" s="14"/>
      <c r="L37" s="15"/>
      <c r="M37" s="50"/>
    </row>
    <row r="38" spans="1:13" ht="15" x14ac:dyDescent="0.2">
      <c r="A38" s="12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50"/>
    </row>
    <row r="39" spans="1:13" ht="15.75" x14ac:dyDescent="0.25">
      <c r="A39" s="12"/>
      <c r="B39" s="10"/>
      <c r="C39" s="10"/>
      <c r="D39" s="11"/>
      <c r="E39" s="12"/>
      <c r="F39" s="10"/>
      <c r="G39" s="10"/>
      <c r="H39" s="182" t="s">
        <v>80</v>
      </c>
      <c r="I39" s="184"/>
      <c r="J39" s="182" t="s">
        <v>376</v>
      </c>
      <c r="K39" s="183"/>
      <c r="L39" s="15"/>
      <c r="M39" s="50"/>
    </row>
    <row r="40" spans="1:13" ht="15" x14ac:dyDescent="0.2">
      <c r="A40" s="28"/>
      <c r="B40" s="29"/>
      <c r="C40" s="29"/>
      <c r="D40" s="27"/>
      <c r="E40" s="28"/>
      <c r="F40" s="29"/>
      <c r="G40" s="29"/>
      <c r="H40" s="30"/>
      <c r="I40" s="30"/>
      <c r="J40" s="30"/>
      <c r="K40" s="30"/>
      <c r="L40" s="31"/>
    </row>
    <row r="41" spans="1:13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3" x14ac:dyDescent="0.2">
      <c r="A42" s="32"/>
      <c r="B42" s="33"/>
      <c r="C42" s="33"/>
      <c r="D42" s="33"/>
      <c r="E42" s="33"/>
      <c r="F42" s="33"/>
      <c r="G42" s="33"/>
      <c r="H42" s="34"/>
      <c r="I42" s="34"/>
      <c r="J42" s="34"/>
      <c r="K42" s="34"/>
      <c r="L42" s="33"/>
    </row>
    <row r="43" spans="1:13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3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3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3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3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3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</sheetData>
  <mergeCells count="4">
    <mergeCell ref="A1:M1"/>
    <mergeCell ref="A4:B4"/>
    <mergeCell ref="H39:I39"/>
    <mergeCell ref="J39:K39"/>
  </mergeCells>
  <phoneticPr fontId="0" type="noConversion"/>
  <pageMargins left="0" right="0" top="0" bottom="0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2"/>
  <sheetViews>
    <sheetView workbookViewId="0">
      <selection activeCell="K11" sqref="K11"/>
    </sheetView>
  </sheetViews>
  <sheetFormatPr defaultRowHeight="12.75" x14ac:dyDescent="0.2"/>
  <cols>
    <col min="1" max="1" width="9.85546875" customWidth="1"/>
    <col min="2" max="2" width="6.140625" customWidth="1"/>
    <col min="3" max="3" width="13.7109375" customWidth="1"/>
    <col min="4" max="4" width="5.28515625" customWidth="1"/>
    <col min="5" max="5" width="6.42578125" customWidth="1"/>
    <col min="6" max="6" width="20.7109375" customWidth="1"/>
    <col min="7" max="7" width="19.42578125" customWidth="1"/>
    <col min="8" max="8" width="10.28515625" customWidth="1"/>
    <col min="9" max="9" width="8.42578125" customWidth="1"/>
    <col min="10" max="10" width="9.85546875" customWidth="1"/>
    <col min="11" max="11" width="10.28515625" customWidth="1"/>
    <col min="12" max="12" width="7" customWidth="1"/>
    <col min="13" max="13" width="9.42578125" customWidth="1"/>
  </cols>
  <sheetData>
    <row r="1" spans="1:13" ht="21.95" customHeight="1" x14ac:dyDescent="0.3">
      <c r="A1" s="187" t="s">
        <v>478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56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56" t="s">
        <v>451</v>
      </c>
    </row>
    <row r="4" spans="1:13" ht="15.75" x14ac:dyDescent="0.25">
      <c r="A4" s="192" t="s">
        <v>20</v>
      </c>
      <c r="B4" s="193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55">
        <v>40605</v>
      </c>
      <c r="B5" s="10">
        <v>5791</v>
      </c>
      <c r="C5" s="10" t="s">
        <v>437</v>
      </c>
      <c r="D5" s="11" t="s">
        <v>22</v>
      </c>
      <c r="E5" s="12" t="s">
        <v>433</v>
      </c>
      <c r="F5" s="10" t="s">
        <v>434</v>
      </c>
      <c r="G5" s="10" t="s">
        <v>435</v>
      </c>
      <c r="H5" s="13">
        <v>120000</v>
      </c>
      <c r="I5" s="14">
        <v>5900</v>
      </c>
      <c r="J5" s="14">
        <v>84300</v>
      </c>
      <c r="K5" s="14">
        <v>90200</v>
      </c>
      <c r="L5" s="15">
        <v>0.75</v>
      </c>
      <c r="M5" s="49" t="s">
        <v>436</v>
      </c>
    </row>
    <row r="6" spans="1:13" ht="15" x14ac:dyDescent="0.2">
      <c r="A6" s="60">
        <v>40659</v>
      </c>
      <c r="B6" s="61">
        <v>5817</v>
      </c>
      <c r="C6" s="61" t="s">
        <v>479</v>
      </c>
      <c r="D6" s="62" t="s">
        <v>22</v>
      </c>
      <c r="E6" s="63" t="s">
        <v>23</v>
      </c>
      <c r="F6" s="61" t="s">
        <v>480</v>
      </c>
      <c r="G6" s="61" t="s">
        <v>481</v>
      </c>
      <c r="H6" s="64">
        <v>87500</v>
      </c>
      <c r="I6" s="65">
        <v>4700</v>
      </c>
      <c r="J6" s="65">
        <v>64500</v>
      </c>
      <c r="K6" s="65">
        <v>69200</v>
      </c>
      <c r="L6" s="67"/>
      <c r="M6" s="51"/>
    </row>
    <row r="7" spans="1:13" ht="15" x14ac:dyDescent="0.2">
      <c r="A7" s="60">
        <v>40506</v>
      </c>
      <c r="B7" s="61">
        <v>5741</v>
      </c>
      <c r="C7" s="61" t="s">
        <v>482</v>
      </c>
      <c r="D7" s="62" t="s">
        <v>22</v>
      </c>
      <c r="E7" s="63" t="s">
        <v>64</v>
      </c>
      <c r="F7" s="61" t="s">
        <v>147</v>
      </c>
      <c r="G7" s="61" t="s">
        <v>483</v>
      </c>
      <c r="H7" s="64">
        <v>8000</v>
      </c>
      <c r="I7" s="65">
        <v>4100</v>
      </c>
      <c r="J7" s="65">
        <v>5600</v>
      </c>
      <c r="K7" s="65">
        <v>9700</v>
      </c>
      <c r="L7" s="67"/>
      <c r="M7" s="49"/>
    </row>
    <row r="8" spans="1:13" ht="15" x14ac:dyDescent="0.2">
      <c r="A8" s="60">
        <v>40819</v>
      </c>
      <c r="B8" s="61">
        <v>5924</v>
      </c>
      <c r="C8" s="61" t="s">
        <v>523</v>
      </c>
      <c r="D8" s="62" t="s">
        <v>22</v>
      </c>
      <c r="E8" s="63" t="s">
        <v>23</v>
      </c>
      <c r="F8" s="61" t="s">
        <v>524</v>
      </c>
      <c r="G8" s="61" t="s">
        <v>525</v>
      </c>
      <c r="H8" s="64">
        <v>21000</v>
      </c>
      <c r="I8" s="65">
        <v>3800</v>
      </c>
      <c r="J8" s="65">
        <v>53200</v>
      </c>
      <c r="K8" s="65">
        <v>57000</v>
      </c>
      <c r="L8" s="15"/>
      <c r="M8" s="49"/>
    </row>
    <row r="9" spans="1:13" ht="15" x14ac:dyDescent="0.2">
      <c r="A9" s="60">
        <v>40774</v>
      </c>
      <c r="B9" s="61">
        <v>5901</v>
      </c>
      <c r="C9" s="61" t="s">
        <v>526</v>
      </c>
      <c r="D9" s="62" t="s">
        <v>22</v>
      </c>
      <c r="E9" s="63" t="s">
        <v>23</v>
      </c>
      <c r="F9" s="61" t="s">
        <v>527</v>
      </c>
      <c r="G9" s="61" t="s">
        <v>528</v>
      </c>
      <c r="H9" s="64">
        <v>8000</v>
      </c>
      <c r="I9" s="65">
        <v>900</v>
      </c>
      <c r="J9" s="65">
        <v>5700</v>
      </c>
      <c r="K9" s="65">
        <v>6600</v>
      </c>
      <c r="L9" s="60"/>
      <c r="M9" s="49"/>
    </row>
    <row r="10" spans="1:13" ht="15" x14ac:dyDescent="0.2">
      <c r="A10" s="60">
        <v>40504</v>
      </c>
      <c r="B10" s="61">
        <v>5736</v>
      </c>
      <c r="C10" s="61" t="s">
        <v>83</v>
      </c>
      <c r="D10" s="62" t="s">
        <v>22</v>
      </c>
      <c r="E10" s="63" t="s">
        <v>529</v>
      </c>
      <c r="F10" s="61" t="s">
        <v>530</v>
      </c>
      <c r="G10" s="61" t="s">
        <v>531</v>
      </c>
      <c r="H10" s="64">
        <v>13000</v>
      </c>
      <c r="I10" s="65">
        <v>3800</v>
      </c>
      <c r="J10" s="65">
        <v>10700</v>
      </c>
      <c r="K10" s="65">
        <v>14500</v>
      </c>
      <c r="L10" s="15"/>
      <c r="M10" s="49"/>
    </row>
    <row r="11" spans="1:13" ht="15" x14ac:dyDescent="0.2">
      <c r="A11" s="60"/>
      <c r="B11" s="61"/>
      <c r="C11" s="61"/>
      <c r="D11" s="62"/>
      <c r="E11" s="63"/>
      <c r="F11" s="61"/>
      <c r="G11" s="61"/>
      <c r="H11" s="64"/>
      <c r="I11" s="65"/>
      <c r="J11" s="65"/>
      <c r="K11" s="65"/>
      <c r="L11" s="15"/>
      <c r="M11" s="49"/>
    </row>
    <row r="12" spans="1:13" ht="15.75" x14ac:dyDescent="0.25">
      <c r="A12" s="58" t="s">
        <v>35</v>
      </c>
      <c r="B12" s="18"/>
      <c r="C12" s="10"/>
      <c r="D12" s="11"/>
      <c r="E12" s="12"/>
      <c r="F12" s="10"/>
      <c r="G12" s="10"/>
      <c r="H12" s="13"/>
      <c r="I12" s="14"/>
      <c r="J12" s="14"/>
      <c r="K12" s="14"/>
      <c r="L12" s="15"/>
      <c r="M12" s="49"/>
    </row>
    <row r="13" spans="1:13" ht="15" x14ac:dyDescent="0.2">
      <c r="A13" s="55">
        <v>40452</v>
      </c>
      <c r="B13" s="20">
        <v>5707</v>
      </c>
      <c r="C13" s="10" t="s">
        <v>426</v>
      </c>
      <c r="D13" s="11" t="s">
        <v>22</v>
      </c>
      <c r="E13" s="12" t="s">
        <v>64</v>
      </c>
      <c r="F13" s="10" t="s">
        <v>427</v>
      </c>
      <c r="G13" s="10" t="s">
        <v>165</v>
      </c>
      <c r="H13" s="13">
        <v>35000</v>
      </c>
      <c r="I13" s="14">
        <v>3300</v>
      </c>
      <c r="J13" s="14">
        <v>35100</v>
      </c>
      <c r="K13" s="14">
        <v>38400</v>
      </c>
      <c r="L13" s="15">
        <v>1.1000000000000001</v>
      </c>
      <c r="M13" s="49" t="s">
        <v>287</v>
      </c>
    </row>
    <row r="14" spans="1:13" ht="15" x14ac:dyDescent="0.2">
      <c r="A14" s="55">
        <v>40492</v>
      </c>
      <c r="B14" s="20">
        <v>5729</v>
      </c>
      <c r="C14" s="10" t="s">
        <v>428</v>
      </c>
      <c r="D14" s="11" t="s">
        <v>22</v>
      </c>
      <c r="E14" s="12" t="s">
        <v>23</v>
      </c>
      <c r="F14" s="10" t="s">
        <v>429</v>
      </c>
      <c r="G14" s="10" t="s">
        <v>25</v>
      </c>
      <c r="H14" s="13">
        <v>12500</v>
      </c>
      <c r="I14" s="14">
        <v>4100</v>
      </c>
      <c r="J14" s="14">
        <v>8800</v>
      </c>
      <c r="K14" s="14">
        <v>12900</v>
      </c>
      <c r="L14" s="15">
        <v>1.03</v>
      </c>
      <c r="M14" s="51" t="s">
        <v>359</v>
      </c>
    </row>
    <row r="15" spans="1:13" ht="15" x14ac:dyDescent="0.2">
      <c r="A15" s="55">
        <v>40674</v>
      </c>
      <c r="B15" s="20">
        <v>5823</v>
      </c>
      <c r="C15" s="10" t="s">
        <v>438</v>
      </c>
      <c r="D15" s="11" t="s">
        <v>105</v>
      </c>
      <c r="E15" s="12" t="s">
        <v>23</v>
      </c>
      <c r="F15" s="10" t="s">
        <v>440</v>
      </c>
      <c r="G15" s="10" t="s">
        <v>441</v>
      </c>
      <c r="H15" s="13">
        <v>10000</v>
      </c>
      <c r="I15" s="14">
        <v>6500</v>
      </c>
      <c r="J15" s="14">
        <v>7600</v>
      </c>
      <c r="K15" s="14">
        <v>14100</v>
      </c>
      <c r="L15" s="15">
        <v>1.41</v>
      </c>
      <c r="M15" s="51" t="s">
        <v>394</v>
      </c>
    </row>
    <row r="16" spans="1:13" ht="15" x14ac:dyDescent="0.2">
      <c r="A16" s="55"/>
      <c r="B16" s="10"/>
      <c r="C16" s="10" t="s">
        <v>439</v>
      </c>
      <c r="D16" s="11"/>
      <c r="E16" s="12"/>
      <c r="F16" s="10"/>
      <c r="G16" s="10"/>
      <c r="H16" s="13"/>
      <c r="I16" s="14"/>
      <c r="J16" s="14"/>
      <c r="K16" s="14"/>
      <c r="L16" s="15"/>
      <c r="M16" s="49"/>
    </row>
    <row r="17" spans="1:22" ht="15" x14ac:dyDescent="0.2">
      <c r="A17" s="55">
        <v>40674</v>
      </c>
      <c r="B17" s="22">
        <v>5829</v>
      </c>
      <c r="C17" s="10" t="s">
        <v>442</v>
      </c>
      <c r="D17" s="11" t="s">
        <v>22</v>
      </c>
      <c r="E17" s="12" t="s">
        <v>23</v>
      </c>
      <c r="F17" s="10" t="s">
        <v>452</v>
      </c>
      <c r="G17" s="10" t="s">
        <v>443</v>
      </c>
      <c r="H17" s="13">
        <v>33000</v>
      </c>
      <c r="I17" s="14">
        <v>6300</v>
      </c>
      <c r="J17" s="14">
        <v>19000</v>
      </c>
      <c r="K17" s="14">
        <v>25300</v>
      </c>
      <c r="L17" s="15">
        <v>0.77</v>
      </c>
      <c r="M17" s="49" t="s">
        <v>359</v>
      </c>
    </row>
    <row r="18" spans="1:22" ht="15" x14ac:dyDescent="0.2">
      <c r="A18" s="55">
        <v>40725</v>
      </c>
      <c r="B18" s="24">
        <v>5870</v>
      </c>
      <c r="C18" s="10" t="s">
        <v>49</v>
      </c>
      <c r="D18" s="11" t="s">
        <v>22</v>
      </c>
      <c r="E18" s="12" t="s">
        <v>23</v>
      </c>
      <c r="F18" s="10" t="s">
        <v>51</v>
      </c>
      <c r="G18" s="10" t="s">
        <v>450</v>
      </c>
      <c r="H18" s="13">
        <v>11000</v>
      </c>
      <c r="I18" s="14">
        <v>2500</v>
      </c>
      <c r="J18" s="14">
        <v>9700</v>
      </c>
      <c r="K18" s="14">
        <v>12200</v>
      </c>
      <c r="L18" s="15">
        <v>1.1100000000000001</v>
      </c>
      <c r="M18" s="49" t="s">
        <v>287</v>
      </c>
    </row>
    <row r="19" spans="1:22" ht="15" x14ac:dyDescent="0.2">
      <c r="A19" s="55">
        <v>40763</v>
      </c>
      <c r="B19" s="24">
        <v>5895</v>
      </c>
      <c r="C19" s="10" t="s">
        <v>46</v>
      </c>
      <c r="D19" s="11" t="s">
        <v>22</v>
      </c>
      <c r="E19" s="12" t="s">
        <v>23</v>
      </c>
      <c r="F19" s="10" t="s">
        <v>48</v>
      </c>
      <c r="G19" s="10" t="s">
        <v>453</v>
      </c>
      <c r="H19" s="13">
        <v>115000</v>
      </c>
      <c r="I19" s="14">
        <v>7700</v>
      </c>
      <c r="J19" s="14">
        <v>67300</v>
      </c>
      <c r="K19" s="14">
        <v>75000</v>
      </c>
      <c r="L19" s="15">
        <v>0.65</v>
      </c>
      <c r="M19" s="49" t="s">
        <v>359</v>
      </c>
    </row>
    <row r="20" spans="1:22" ht="15" x14ac:dyDescent="0.2">
      <c r="A20" s="55">
        <v>40767</v>
      </c>
      <c r="B20" s="24">
        <v>5895</v>
      </c>
      <c r="C20" s="10" t="s">
        <v>43</v>
      </c>
      <c r="D20" s="11" t="s">
        <v>22</v>
      </c>
      <c r="E20" s="12" t="s">
        <v>23</v>
      </c>
      <c r="F20" s="10" t="s">
        <v>45</v>
      </c>
      <c r="G20" s="10" t="s">
        <v>454</v>
      </c>
      <c r="H20" s="13">
        <v>40608</v>
      </c>
      <c r="I20" s="14">
        <v>3000</v>
      </c>
      <c r="J20" s="14">
        <v>29900</v>
      </c>
      <c r="K20" s="14">
        <v>32900</v>
      </c>
      <c r="L20" s="15">
        <v>0.81</v>
      </c>
      <c r="M20" s="49" t="s">
        <v>361</v>
      </c>
    </row>
    <row r="21" spans="1:22" ht="15" x14ac:dyDescent="0.2">
      <c r="A21" s="60">
        <v>40672</v>
      </c>
      <c r="B21" s="61">
        <v>5830</v>
      </c>
      <c r="C21" s="61" t="s">
        <v>484</v>
      </c>
      <c r="D21" s="62" t="s">
        <v>22</v>
      </c>
      <c r="E21" s="63" t="s">
        <v>23</v>
      </c>
      <c r="F21" s="61" t="s">
        <v>485</v>
      </c>
      <c r="G21" s="61" t="s">
        <v>486</v>
      </c>
      <c r="H21" s="64">
        <v>70000</v>
      </c>
      <c r="I21" s="65">
        <v>5000</v>
      </c>
      <c r="J21" s="65">
        <v>55900</v>
      </c>
      <c r="K21" s="65">
        <v>60900</v>
      </c>
      <c r="L21" s="67"/>
      <c r="M21" s="68"/>
    </row>
    <row r="22" spans="1:22" ht="15" x14ac:dyDescent="0.2">
      <c r="A22" s="60">
        <v>40494</v>
      </c>
      <c r="B22" s="66">
        <v>5729</v>
      </c>
      <c r="C22" s="61" t="s">
        <v>428</v>
      </c>
      <c r="D22" s="62" t="s">
        <v>22</v>
      </c>
      <c r="E22" s="63" t="s">
        <v>23</v>
      </c>
      <c r="F22" s="61" t="s">
        <v>429</v>
      </c>
      <c r="G22" s="61" t="s">
        <v>25</v>
      </c>
      <c r="H22" s="64">
        <v>12500</v>
      </c>
      <c r="I22" s="65">
        <v>4100</v>
      </c>
      <c r="J22" s="65">
        <v>8800</v>
      </c>
      <c r="K22" s="65">
        <v>12900</v>
      </c>
      <c r="L22" s="15"/>
      <c r="M22" s="50"/>
    </row>
    <row r="23" spans="1:22" ht="15" x14ac:dyDescent="0.2">
      <c r="A23" s="60">
        <v>40478</v>
      </c>
      <c r="B23" s="61">
        <v>5723</v>
      </c>
      <c r="C23" s="61" t="s">
        <v>487</v>
      </c>
      <c r="D23" s="62" t="s">
        <v>22</v>
      </c>
      <c r="E23" s="63" t="s">
        <v>23</v>
      </c>
      <c r="F23" s="61" t="s">
        <v>488</v>
      </c>
      <c r="G23" s="61" t="s">
        <v>489</v>
      </c>
      <c r="H23" s="64">
        <v>28000</v>
      </c>
      <c r="I23" s="65">
        <v>5300</v>
      </c>
      <c r="J23" s="65">
        <v>35800</v>
      </c>
      <c r="K23" s="65">
        <v>41100</v>
      </c>
      <c r="L23" s="15"/>
      <c r="M23" s="50"/>
    </row>
    <row r="24" spans="1:22" ht="15.75" x14ac:dyDescent="0.25">
      <c r="A24" s="53" t="s">
        <v>52</v>
      </c>
      <c r="B24" s="10"/>
      <c r="C24" s="10"/>
      <c r="D24" s="11"/>
      <c r="E24" s="12"/>
      <c r="F24" s="10"/>
      <c r="G24" s="10"/>
      <c r="H24" s="13"/>
      <c r="I24" s="14"/>
      <c r="J24" s="14"/>
      <c r="K24" s="14"/>
      <c r="L24" s="15"/>
      <c r="M24" s="50"/>
    </row>
    <row r="25" spans="1:22" ht="15.75" x14ac:dyDescent="0.25">
      <c r="A25" s="53" t="s">
        <v>75</v>
      </c>
      <c r="B25" s="10"/>
      <c r="C25" s="10"/>
      <c r="D25" s="11"/>
      <c r="E25" s="12"/>
      <c r="F25" s="10"/>
      <c r="G25" s="10"/>
      <c r="H25" s="13"/>
      <c r="I25" s="14"/>
      <c r="J25" s="14"/>
      <c r="K25" s="14"/>
      <c r="L25" s="15"/>
      <c r="M25" s="50"/>
    </row>
    <row r="26" spans="1:22" ht="15" x14ac:dyDescent="0.2">
      <c r="A26" s="12"/>
      <c r="B26" s="10"/>
      <c r="C26" s="10"/>
      <c r="D26" s="11"/>
      <c r="E26" s="12"/>
      <c r="F26" s="10"/>
      <c r="G26" s="10"/>
      <c r="H26" s="13"/>
      <c r="I26" s="14"/>
      <c r="J26" s="14"/>
      <c r="K26" s="14"/>
      <c r="L26" s="15"/>
      <c r="M26" s="50"/>
    </row>
    <row r="27" spans="1:22" ht="15" x14ac:dyDescent="0.2">
      <c r="A27" s="12"/>
      <c r="B27" s="10"/>
      <c r="C27" s="10"/>
      <c r="D27" s="11"/>
      <c r="E27" s="12"/>
      <c r="F27" s="10"/>
      <c r="G27" s="10"/>
      <c r="H27" s="13"/>
      <c r="I27" s="14"/>
      <c r="J27" s="14"/>
      <c r="K27" s="14"/>
      <c r="L27" s="15"/>
      <c r="M27" s="50"/>
      <c r="N27" s="27"/>
      <c r="O27" s="28"/>
      <c r="P27" s="29"/>
      <c r="Q27" s="29"/>
      <c r="R27" s="30"/>
      <c r="S27" s="30"/>
      <c r="T27" s="30"/>
      <c r="U27" s="30"/>
      <c r="V27" s="29"/>
    </row>
    <row r="28" spans="1:22" ht="15.75" x14ac:dyDescent="0.25">
      <c r="A28" s="54" t="s">
        <v>61</v>
      </c>
      <c r="B28" s="10"/>
      <c r="C28" s="10"/>
      <c r="D28" s="11"/>
      <c r="E28" s="12"/>
      <c r="F28" s="10"/>
      <c r="G28" s="10"/>
      <c r="H28" s="13"/>
      <c r="I28" s="14"/>
      <c r="J28" s="14"/>
      <c r="K28" s="14"/>
      <c r="L28" s="15"/>
      <c r="M28" s="50"/>
    </row>
    <row r="29" spans="1:22" ht="15" x14ac:dyDescent="0.2">
      <c r="A29" s="55">
        <v>40553</v>
      </c>
      <c r="B29" s="10">
        <v>5770</v>
      </c>
      <c r="C29" s="10" t="s">
        <v>430</v>
      </c>
      <c r="D29" s="11" t="s">
        <v>22</v>
      </c>
      <c r="E29" s="12" t="s">
        <v>23</v>
      </c>
      <c r="F29" s="10" t="s">
        <v>431</v>
      </c>
      <c r="G29" s="10" t="s">
        <v>432</v>
      </c>
      <c r="H29" s="13">
        <v>100000</v>
      </c>
      <c r="I29" s="14">
        <v>16700</v>
      </c>
      <c r="J29" s="14">
        <v>78600</v>
      </c>
      <c r="K29" s="14">
        <v>95300</v>
      </c>
      <c r="L29" s="15">
        <v>0.95</v>
      </c>
      <c r="M29" s="50" t="s">
        <v>361</v>
      </c>
    </row>
    <row r="30" spans="1:22" ht="15" x14ac:dyDescent="0.2">
      <c r="A30" s="55">
        <v>40674</v>
      </c>
      <c r="B30" s="10">
        <v>5831</v>
      </c>
      <c r="C30" s="10" t="s">
        <v>444</v>
      </c>
      <c r="D30" s="11" t="s">
        <v>22</v>
      </c>
      <c r="E30" s="12" t="s">
        <v>23</v>
      </c>
      <c r="F30" s="10" t="s">
        <v>445</v>
      </c>
      <c r="G30" s="10" t="s">
        <v>446</v>
      </c>
      <c r="H30" s="13">
        <v>5500</v>
      </c>
      <c r="I30" s="14">
        <v>11100</v>
      </c>
      <c r="J30" s="14"/>
      <c r="K30" s="14">
        <v>11100</v>
      </c>
      <c r="L30" s="15">
        <v>2.02</v>
      </c>
      <c r="M30" s="50"/>
    </row>
    <row r="31" spans="1:22" ht="15" x14ac:dyDescent="0.2">
      <c r="A31" s="55">
        <v>40725</v>
      </c>
      <c r="B31" s="10">
        <v>5869</v>
      </c>
      <c r="C31" s="10" t="s">
        <v>447</v>
      </c>
      <c r="D31" s="11" t="s">
        <v>22</v>
      </c>
      <c r="E31" s="12" t="s">
        <v>23</v>
      </c>
      <c r="F31" s="10" t="s">
        <v>448</v>
      </c>
      <c r="G31" s="10" t="s">
        <v>449</v>
      </c>
      <c r="H31" s="13">
        <v>21000</v>
      </c>
      <c r="I31" s="14">
        <v>7500</v>
      </c>
      <c r="J31" s="14">
        <v>17300</v>
      </c>
      <c r="K31" s="14">
        <v>24800</v>
      </c>
      <c r="L31" s="15">
        <v>1.18</v>
      </c>
      <c r="M31" s="50" t="s">
        <v>394</v>
      </c>
    </row>
    <row r="32" spans="1:22" ht="15" x14ac:dyDescent="0.2">
      <c r="A32" s="55">
        <v>40816</v>
      </c>
      <c r="B32" s="10">
        <v>5925</v>
      </c>
      <c r="C32" s="10" t="s">
        <v>455</v>
      </c>
      <c r="D32" s="11" t="s">
        <v>22</v>
      </c>
      <c r="E32" s="12" t="s">
        <v>23</v>
      </c>
      <c r="F32" s="10" t="s">
        <v>456</v>
      </c>
      <c r="G32" s="10" t="s">
        <v>457</v>
      </c>
      <c r="H32" s="13">
        <v>35900</v>
      </c>
      <c r="I32" s="14">
        <v>7500</v>
      </c>
      <c r="J32" s="14">
        <v>21000</v>
      </c>
      <c r="K32" s="14">
        <v>28500</v>
      </c>
      <c r="L32" s="15">
        <v>0.79</v>
      </c>
      <c r="M32" s="50" t="s">
        <v>458</v>
      </c>
    </row>
    <row r="33" spans="1:13" ht="15" x14ac:dyDescent="0.2">
      <c r="A33" s="60">
        <v>40792</v>
      </c>
      <c r="B33" s="61">
        <v>5911</v>
      </c>
      <c r="C33" s="61" t="s">
        <v>255</v>
      </c>
      <c r="D33" s="62" t="s">
        <v>22</v>
      </c>
      <c r="E33" s="63" t="s">
        <v>23</v>
      </c>
      <c r="F33" s="61" t="s">
        <v>490</v>
      </c>
      <c r="G33" s="61" t="s">
        <v>491</v>
      </c>
      <c r="H33" s="64">
        <v>48000</v>
      </c>
      <c r="I33" s="65">
        <v>5000</v>
      </c>
      <c r="J33" s="65">
        <v>46100</v>
      </c>
      <c r="K33" s="65">
        <v>51100</v>
      </c>
      <c r="L33" s="15"/>
      <c r="M33" s="50"/>
    </row>
    <row r="34" spans="1:13" ht="15" x14ac:dyDescent="0.2">
      <c r="A34" s="60">
        <v>40695</v>
      </c>
      <c r="B34" s="61">
        <v>5857</v>
      </c>
      <c r="C34" s="61" t="s">
        <v>492</v>
      </c>
      <c r="D34" s="62" t="s">
        <v>22</v>
      </c>
      <c r="E34" s="63" t="s">
        <v>64</v>
      </c>
      <c r="F34" s="61" t="s">
        <v>493</v>
      </c>
      <c r="G34" s="61" t="s">
        <v>494</v>
      </c>
      <c r="H34" s="64">
        <v>15000</v>
      </c>
      <c r="I34" s="65">
        <v>11500</v>
      </c>
      <c r="J34" s="65">
        <v>23300</v>
      </c>
      <c r="K34" s="65">
        <v>34800</v>
      </c>
      <c r="L34" s="15"/>
      <c r="M34" s="50"/>
    </row>
    <row r="35" spans="1:13" ht="15" x14ac:dyDescent="0.2">
      <c r="A35" s="60">
        <v>40626</v>
      </c>
      <c r="B35" s="10">
        <v>5805</v>
      </c>
      <c r="C35" s="10" t="s">
        <v>495</v>
      </c>
      <c r="D35" s="11" t="s">
        <v>105</v>
      </c>
      <c r="E35" s="12" t="s">
        <v>23</v>
      </c>
      <c r="F35" s="10" t="s">
        <v>496</v>
      </c>
      <c r="G35" s="10" t="s">
        <v>497</v>
      </c>
      <c r="H35" s="13">
        <v>12000</v>
      </c>
      <c r="I35" s="14">
        <v>9400</v>
      </c>
      <c r="J35" s="14">
        <v>2100</v>
      </c>
      <c r="K35" s="14">
        <v>11500</v>
      </c>
      <c r="L35" s="15">
        <v>0.96</v>
      </c>
      <c r="M35" s="50"/>
    </row>
    <row r="36" spans="1:13" ht="15" x14ac:dyDescent="0.2">
      <c r="A36" s="60">
        <v>40515</v>
      </c>
      <c r="B36" s="61">
        <v>5776</v>
      </c>
      <c r="C36" s="61" t="s">
        <v>498</v>
      </c>
      <c r="D36" s="62" t="s">
        <v>22</v>
      </c>
      <c r="E36" s="63" t="s">
        <v>23</v>
      </c>
      <c r="F36" s="61" t="s">
        <v>499</v>
      </c>
      <c r="G36" s="61" t="s">
        <v>500</v>
      </c>
      <c r="H36" s="64">
        <v>48000</v>
      </c>
      <c r="I36" s="65">
        <v>19000</v>
      </c>
      <c r="J36" s="65">
        <v>34700</v>
      </c>
      <c r="K36" s="65">
        <v>53700</v>
      </c>
      <c r="L36" s="67"/>
      <c r="M36" s="50"/>
    </row>
    <row r="37" spans="1:13" ht="15" x14ac:dyDescent="0.2">
      <c r="A37" s="60">
        <v>40343</v>
      </c>
      <c r="B37" s="61">
        <v>5724</v>
      </c>
      <c r="C37" s="61" t="s">
        <v>501</v>
      </c>
      <c r="D37" s="62" t="s">
        <v>22</v>
      </c>
      <c r="E37" s="63" t="s">
        <v>23</v>
      </c>
      <c r="F37" s="61" t="s">
        <v>503</v>
      </c>
      <c r="G37" s="61" t="s">
        <v>502</v>
      </c>
      <c r="H37" s="64">
        <v>12000</v>
      </c>
      <c r="I37" s="65">
        <v>10900</v>
      </c>
      <c r="J37" s="65"/>
      <c r="K37" s="65">
        <v>10900</v>
      </c>
      <c r="L37" s="15"/>
      <c r="M37" s="50"/>
    </row>
    <row r="38" spans="1:13" ht="15" x14ac:dyDescent="0.2">
      <c r="A38" s="60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50"/>
    </row>
    <row r="39" spans="1:13" ht="15.75" x14ac:dyDescent="0.25">
      <c r="A39" s="69"/>
      <c r="B39" s="10"/>
      <c r="C39" s="10"/>
      <c r="D39" s="11"/>
      <c r="E39" s="12"/>
      <c r="F39" s="10"/>
      <c r="G39" s="10"/>
      <c r="H39" s="182" t="s">
        <v>80</v>
      </c>
      <c r="I39" s="184"/>
      <c r="J39" s="182" t="s">
        <v>376</v>
      </c>
      <c r="K39" s="183"/>
      <c r="L39" s="15"/>
      <c r="M39" s="50"/>
    </row>
    <row r="40" spans="1:13" ht="15" x14ac:dyDescent="0.2">
      <c r="A40" s="28"/>
      <c r="B40" s="29"/>
      <c r="C40" s="29"/>
      <c r="D40" s="27"/>
      <c r="E40" s="28"/>
      <c r="F40" s="29"/>
      <c r="G40" s="29"/>
      <c r="H40" s="30"/>
      <c r="I40" s="30"/>
      <c r="J40" s="30"/>
      <c r="K40" s="30"/>
      <c r="L40" s="31"/>
    </row>
    <row r="41" spans="1:13" ht="15" x14ac:dyDescent="0.2">
      <c r="A41" s="28"/>
      <c r="B41" s="29"/>
      <c r="C41" s="29"/>
      <c r="D41" s="27"/>
      <c r="E41" s="28"/>
      <c r="F41" s="29"/>
      <c r="G41" s="29"/>
      <c r="H41" s="30"/>
      <c r="I41" s="30"/>
      <c r="J41" s="30"/>
      <c r="K41" s="30"/>
      <c r="L41" s="31"/>
    </row>
    <row r="42" spans="1:13" x14ac:dyDescent="0.2">
      <c r="A42" s="32"/>
      <c r="B42" s="33"/>
      <c r="C42" s="33"/>
      <c r="D42" s="33"/>
      <c r="E42" s="33"/>
      <c r="F42" s="33"/>
      <c r="G42" s="33"/>
      <c r="H42" s="34"/>
      <c r="I42" s="34"/>
      <c r="J42" s="34"/>
      <c r="K42" s="34"/>
      <c r="L42" s="33"/>
    </row>
    <row r="43" spans="1:13" x14ac:dyDescent="0.2">
      <c r="A43" s="32"/>
      <c r="B43" s="33"/>
      <c r="C43" s="33"/>
      <c r="D43" s="33"/>
      <c r="E43" s="33"/>
      <c r="F43" s="33"/>
      <c r="G43" s="33"/>
      <c r="H43" s="34"/>
      <c r="I43" s="34"/>
      <c r="J43" s="34"/>
      <c r="K43" s="34"/>
      <c r="L43" s="33"/>
    </row>
    <row r="44" spans="1:13" x14ac:dyDescent="0.2">
      <c r="A44" s="32"/>
      <c r="B44" s="33"/>
      <c r="C44" s="33"/>
      <c r="D44" s="33"/>
      <c r="E44" s="33"/>
      <c r="F44" s="33"/>
      <c r="G44" s="33"/>
      <c r="H44" s="34"/>
      <c r="I44" s="34"/>
      <c r="J44" s="34"/>
      <c r="K44" s="34"/>
      <c r="L44" s="33"/>
    </row>
    <row r="45" spans="1:13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13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13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13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</sheetData>
  <mergeCells count="4">
    <mergeCell ref="A1:M1"/>
    <mergeCell ref="A4:B4"/>
    <mergeCell ref="H39:I39"/>
    <mergeCell ref="J39:K39"/>
  </mergeCells>
  <phoneticPr fontId="0" type="noConversion"/>
  <pageMargins left="0" right="0" top="0" bottom="0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55"/>
  <sheetViews>
    <sheetView workbookViewId="0">
      <selection activeCell="F6" sqref="F6"/>
    </sheetView>
  </sheetViews>
  <sheetFormatPr defaultRowHeight="12.75" x14ac:dyDescent="0.2"/>
  <cols>
    <col min="1" max="1" width="9.85546875" customWidth="1"/>
    <col min="2" max="2" width="6.140625" customWidth="1"/>
    <col min="3" max="3" width="13.7109375" customWidth="1"/>
    <col min="4" max="4" width="5.28515625" customWidth="1"/>
    <col min="5" max="5" width="6.42578125" customWidth="1"/>
    <col min="6" max="6" width="20.7109375" customWidth="1"/>
    <col min="7" max="7" width="19.42578125" customWidth="1"/>
    <col min="8" max="8" width="10.28515625" customWidth="1"/>
    <col min="9" max="9" width="8.42578125" customWidth="1"/>
    <col min="10" max="10" width="9.85546875" customWidth="1"/>
    <col min="11" max="11" width="10.28515625" customWidth="1"/>
    <col min="12" max="12" width="7" customWidth="1"/>
    <col min="13" max="13" width="9.42578125" customWidth="1"/>
  </cols>
  <sheetData>
    <row r="1" spans="1:13" ht="21.95" customHeight="1" x14ac:dyDescent="0.3">
      <c r="A1" s="187" t="s">
        <v>469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9</v>
      </c>
      <c r="K2" s="2" t="s">
        <v>10</v>
      </c>
      <c r="L2" s="1" t="s">
        <v>11</v>
      </c>
      <c r="M2" s="56" t="s">
        <v>12</v>
      </c>
    </row>
    <row r="3" spans="1:13" x14ac:dyDescent="0.2">
      <c r="A3" s="4"/>
      <c r="B3" s="5"/>
      <c r="C3" s="6" t="s">
        <v>13</v>
      </c>
      <c r="D3" s="7"/>
      <c r="E3" s="6" t="s">
        <v>14</v>
      </c>
      <c r="F3" s="7"/>
      <c r="G3" s="7"/>
      <c r="H3" s="6" t="s">
        <v>15</v>
      </c>
      <c r="I3" s="6" t="s">
        <v>16</v>
      </c>
      <c r="J3" s="6" t="s">
        <v>17</v>
      </c>
      <c r="K3" s="8" t="s">
        <v>18</v>
      </c>
      <c r="L3" s="7"/>
      <c r="M3" s="56" t="s">
        <v>451</v>
      </c>
    </row>
    <row r="4" spans="1:13" ht="15.75" x14ac:dyDescent="0.25">
      <c r="A4" s="192" t="s">
        <v>20</v>
      </c>
      <c r="B4" s="193"/>
      <c r="C4" s="10"/>
      <c r="D4" s="11"/>
      <c r="E4" s="12"/>
      <c r="F4" s="10"/>
      <c r="G4" s="10"/>
      <c r="H4" s="13"/>
      <c r="I4" s="14"/>
      <c r="J4" s="14"/>
      <c r="K4" s="14"/>
      <c r="L4" s="15"/>
      <c r="M4" s="16"/>
    </row>
    <row r="5" spans="1:13" ht="15" x14ac:dyDescent="0.2">
      <c r="A5" s="60">
        <v>40801</v>
      </c>
      <c r="B5" s="61">
        <v>5933</v>
      </c>
      <c r="C5" s="61" t="s">
        <v>466</v>
      </c>
      <c r="D5" s="62" t="s">
        <v>22</v>
      </c>
      <c r="E5" s="63" t="s">
        <v>23</v>
      </c>
      <c r="F5" s="61" t="s">
        <v>468</v>
      </c>
      <c r="G5" s="61" t="s">
        <v>467</v>
      </c>
      <c r="H5" s="64">
        <v>19000</v>
      </c>
      <c r="I5" s="65">
        <v>5100</v>
      </c>
      <c r="J5" s="65">
        <v>38300</v>
      </c>
      <c r="K5" s="65">
        <v>43400</v>
      </c>
      <c r="L5" s="15"/>
      <c r="M5" s="49"/>
    </row>
    <row r="6" spans="1:13" ht="15" x14ac:dyDescent="0.2">
      <c r="A6" s="60">
        <v>40654</v>
      </c>
      <c r="B6" s="61">
        <v>6020</v>
      </c>
      <c r="C6" s="61" t="s">
        <v>339</v>
      </c>
      <c r="D6" s="62" t="s">
        <v>22</v>
      </c>
      <c r="E6" s="63" t="s">
        <v>64</v>
      </c>
      <c r="F6" s="61" t="s">
        <v>24</v>
      </c>
      <c r="G6" s="61" t="s">
        <v>516</v>
      </c>
      <c r="H6" s="64">
        <v>14500</v>
      </c>
      <c r="I6" s="65">
        <v>4600</v>
      </c>
      <c r="J6" s="65">
        <v>7900</v>
      </c>
      <c r="K6" s="65">
        <v>12500</v>
      </c>
      <c r="L6" s="15"/>
      <c r="M6" s="49"/>
    </row>
    <row r="7" spans="1:13" ht="15" x14ac:dyDescent="0.2">
      <c r="A7" s="60">
        <v>40987</v>
      </c>
      <c r="B7" s="61">
        <v>6024</v>
      </c>
      <c r="C7" s="61" t="s">
        <v>517</v>
      </c>
      <c r="D7" s="62" t="s">
        <v>105</v>
      </c>
      <c r="E7" s="63" t="s">
        <v>23</v>
      </c>
      <c r="F7" s="61" t="s">
        <v>518</v>
      </c>
      <c r="G7" s="61" t="s">
        <v>519</v>
      </c>
      <c r="H7" s="64">
        <v>100000</v>
      </c>
      <c r="I7" s="65">
        <v>5800</v>
      </c>
      <c r="J7" s="65">
        <v>32800</v>
      </c>
      <c r="K7" s="65">
        <v>38600</v>
      </c>
      <c r="L7" s="15"/>
      <c r="M7" s="49"/>
    </row>
    <row r="8" spans="1:13" ht="15" x14ac:dyDescent="0.2">
      <c r="A8" s="55">
        <v>40990</v>
      </c>
      <c r="B8" s="10">
        <v>6025</v>
      </c>
      <c r="C8" s="10" t="s">
        <v>520</v>
      </c>
      <c r="D8" s="11" t="s">
        <v>22</v>
      </c>
      <c r="E8" s="12" t="s">
        <v>23</v>
      </c>
      <c r="F8" s="10" t="s">
        <v>521</v>
      </c>
      <c r="G8" s="10" t="s">
        <v>522</v>
      </c>
      <c r="H8" s="13">
        <v>50000</v>
      </c>
      <c r="I8" s="14">
        <v>4800</v>
      </c>
      <c r="J8" s="14">
        <v>50700</v>
      </c>
      <c r="K8" s="14">
        <v>55500</v>
      </c>
      <c r="L8" s="15">
        <v>1.1100000000000001</v>
      </c>
      <c r="M8" s="49" t="s">
        <v>287</v>
      </c>
    </row>
    <row r="9" spans="1:13" ht="15" x14ac:dyDescent="0.2">
      <c r="A9" s="60">
        <v>41033</v>
      </c>
      <c r="B9" s="61">
        <v>6061</v>
      </c>
      <c r="C9" s="61" t="s">
        <v>513</v>
      </c>
      <c r="D9" s="62" t="s">
        <v>105</v>
      </c>
      <c r="E9" s="63" t="s">
        <v>23</v>
      </c>
      <c r="F9" s="61" t="s">
        <v>514</v>
      </c>
      <c r="G9" s="61" t="s">
        <v>515</v>
      </c>
      <c r="H9" s="64">
        <v>60000</v>
      </c>
      <c r="I9" s="65">
        <v>5600</v>
      </c>
      <c r="J9" s="65">
        <v>83300</v>
      </c>
      <c r="K9" s="65">
        <v>88900</v>
      </c>
      <c r="L9" s="67"/>
      <c r="M9" s="72"/>
    </row>
    <row r="10" spans="1:13" ht="15" x14ac:dyDescent="0.2">
      <c r="A10" s="73">
        <v>41054</v>
      </c>
      <c r="B10" s="61">
        <v>6073</v>
      </c>
      <c r="C10" s="61" t="s">
        <v>541</v>
      </c>
      <c r="D10" s="62" t="s">
        <v>22</v>
      </c>
      <c r="E10" s="63" t="s">
        <v>533</v>
      </c>
      <c r="F10" s="61" t="s">
        <v>542</v>
      </c>
      <c r="G10" s="61" t="s">
        <v>543</v>
      </c>
      <c r="H10" s="64">
        <v>33500</v>
      </c>
      <c r="I10" s="65">
        <v>4100</v>
      </c>
      <c r="J10" s="65">
        <v>47500</v>
      </c>
      <c r="K10" s="65">
        <v>51600</v>
      </c>
      <c r="L10" s="67"/>
      <c r="M10" s="68" t="s">
        <v>287</v>
      </c>
    </row>
    <row r="11" spans="1:13" ht="15" x14ac:dyDescent="0.2">
      <c r="A11" s="74">
        <v>41102</v>
      </c>
      <c r="B11" s="10">
        <v>6106</v>
      </c>
      <c r="C11" s="10" t="s">
        <v>552</v>
      </c>
      <c r="D11" s="11" t="s">
        <v>22</v>
      </c>
      <c r="E11" s="12" t="s">
        <v>23</v>
      </c>
      <c r="F11" s="10" t="s">
        <v>553</v>
      </c>
      <c r="G11" s="10" t="s">
        <v>313</v>
      </c>
      <c r="H11" s="13">
        <v>50000</v>
      </c>
      <c r="I11" s="14">
        <v>4000</v>
      </c>
      <c r="J11" s="14">
        <v>43300</v>
      </c>
      <c r="K11" s="14">
        <v>47300</v>
      </c>
      <c r="L11" s="15">
        <v>0.94</v>
      </c>
      <c r="M11" s="49" t="s">
        <v>287</v>
      </c>
    </row>
    <row r="12" spans="1:13" ht="15" x14ac:dyDescent="0.2">
      <c r="A12" s="73">
        <v>41108</v>
      </c>
      <c r="B12" s="61">
        <v>6109</v>
      </c>
      <c r="C12" s="61" t="s">
        <v>554</v>
      </c>
      <c r="D12" s="62" t="s">
        <v>22</v>
      </c>
      <c r="E12" s="63" t="s">
        <v>23</v>
      </c>
      <c r="F12" s="61" t="s">
        <v>555</v>
      </c>
      <c r="G12" s="61" t="s">
        <v>556</v>
      </c>
      <c r="H12" s="64">
        <v>28000</v>
      </c>
      <c r="I12" s="65">
        <v>5100</v>
      </c>
      <c r="J12" s="65">
        <v>41200</v>
      </c>
      <c r="K12" s="65">
        <v>46300</v>
      </c>
      <c r="L12" s="67">
        <v>1.65</v>
      </c>
      <c r="M12" s="68" t="s">
        <v>359</v>
      </c>
    </row>
    <row r="13" spans="1:13" ht="15.75" x14ac:dyDescent="0.25">
      <c r="A13" s="57"/>
      <c r="B13" s="10"/>
      <c r="C13" s="10"/>
      <c r="D13" s="11"/>
      <c r="E13" s="12"/>
      <c r="F13" s="10"/>
      <c r="G13" s="10"/>
      <c r="H13" s="13"/>
      <c r="I13" s="14"/>
      <c r="J13" s="14"/>
      <c r="K13" s="14"/>
      <c r="L13" s="15"/>
      <c r="M13" s="49"/>
    </row>
    <row r="14" spans="1:13" ht="15" x14ac:dyDescent="0.2">
      <c r="A14" s="12"/>
      <c r="B14" s="10"/>
      <c r="C14" s="10"/>
      <c r="D14" s="11"/>
      <c r="E14" s="12"/>
      <c r="F14" s="10"/>
      <c r="G14" s="10"/>
      <c r="H14" s="13"/>
      <c r="I14" s="14"/>
      <c r="J14" s="14"/>
      <c r="K14" s="14"/>
      <c r="L14" s="15"/>
      <c r="M14" s="49"/>
    </row>
    <row r="15" spans="1:13" ht="15.75" x14ac:dyDescent="0.25">
      <c r="A15" s="58" t="s">
        <v>35</v>
      </c>
      <c r="B15" s="18"/>
      <c r="C15" s="10"/>
      <c r="D15" s="11"/>
      <c r="E15" s="12"/>
      <c r="F15" s="10"/>
      <c r="G15" s="10"/>
      <c r="H15" s="13"/>
      <c r="I15" s="14"/>
      <c r="J15" s="14"/>
      <c r="K15" s="14"/>
      <c r="L15" s="15"/>
      <c r="M15" s="49"/>
    </row>
    <row r="16" spans="1:13" ht="15" x14ac:dyDescent="0.2">
      <c r="A16" s="55">
        <v>40837</v>
      </c>
      <c r="B16" s="20">
        <v>5936</v>
      </c>
      <c r="C16" s="10" t="s">
        <v>460</v>
      </c>
      <c r="D16" s="11" t="s">
        <v>22</v>
      </c>
      <c r="E16" s="12" t="s">
        <v>23</v>
      </c>
      <c r="F16" s="10" t="s">
        <v>462</v>
      </c>
      <c r="G16" s="10" t="s">
        <v>463</v>
      </c>
      <c r="H16" s="13">
        <v>50000</v>
      </c>
      <c r="I16" s="14">
        <v>6600</v>
      </c>
      <c r="J16" s="14">
        <v>24900</v>
      </c>
      <c r="K16" s="14">
        <v>31500</v>
      </c>
      <c r="L16" s="15">
        <v>0.63</v>
      </c>
      <c r="M16" s="49" t="s">
        <v>359</v>
      </c>
    </row>
    <row r="17" spans="1:22" ht="15" x14ac:dyDescent="0.2">
      <c r="A17" s="55"/>
      <c r="B17" s="20"/>
      <c r="C17" s="10" t="s">
        <v>461</v>
      </c>
      <c r="D17" s="11"/>
      <c r="E17" s="12"/>
      <c r="F17" s="10"/>
      <c r="G17" s="10"/>
      <c r="H17" s="13"/>
      <c r="I17" s="14"/>
      <c r="J17" s="14"/>
      <c r="K17" s="14"/>
      <c r="L17" s="15"/>
      <c r="M17" s="51"/>
    </row>
    <row r="18" spans="1:22" ht="15" x14ac:dyDescent="0.2">
      <c r="A18" s="60">
        <v>40836</v>
      </c>
      <c r="B18" s="66">
        <v>5943</v>
      </c>
      <c r="C18" s="61" t="s">
        <v>470</v>
      </c>
      <c r="D18" s="62" t="s">
        <v>22</v>
      </c>
      <c r="E18" s="63" t="s">
        <v>64</v>
      </c>
      <c r="F18" s="61" t="s">
        <v>410</v>
      </c>
      <c r="G18" s="61" t="s">
        <v>471</v>
      </c>
      <c r="H18" s="64">
        <v>8925</v>
      </c>
      <c r="I18" s="65">
        <v>4400</v>
      </c>
      <c r="J18" s="65">
        <v>4000</v>
      </c>
      <c r="K18" s="65">
        <v>8400</v>
      </c>
      <c r="L18" s="15"/>
      <c r="M18" s="51"/>
    </row>
    <row r="19" spans="1:22" ht="15" x14ac:dyDescent="0.2">
      <c r="A19" s="60">
        <v>40833</v>
      </c>
      <c r="B19" s="61">
        <v>5935</v>
      </c>
      <c r="C19" s="61" t="s">
        <v>472</v>
      </c>
      <c r="D19" s="62" t="s">
        <v>22</v>
      </c>
      <c r="E19" s="63" t="s">
        <v>23</v>
      </c>
      <c r="F19" s="61" t="s">
        <v>473</v>
      </c>
      <c r="G19" s="61" t="s">
        <v>474</v>
      </c>
      <c r="H19" s="64">
        <v>20000</v>
      </c>
      <c r="I19" s="65">
        <v>6300</v>
      </c>
      <c r="J19" s="65">
        <v>41600</v>
      </c>
      <c r="K19" s="65">
        <v>47900</v>
      </c>
      <c r="L19" s="15"/>
      <c r="M19" s="49"/>
    </row>
    <row r="20" spans="1:22" ht="15" x14ac:dyDescent="0.2">
      <c r="A20" s="60"/>
      <c r="B20" s="61"/>
      <c r="C20" s="61"/>
      <c r="D20" s="62"/>
      <c r="E20" s="63"/>
      <c r="F20" s="61"/>
      <c r="G20" s="61"/>
      <c r="H20" s="64"/>
      <c r="I20" s="65"/>
      <c r="J20" s="65"/>
      <c r="K20" s="65"/>
      <c r="L20" s="15"/>
      <c r="M20" s="49"/>
    </row>
    <row r="21" spans="1:22" ht="15" x14ac:dyDescent="0.2">
      <c r="A21" s="55"/>
      <c r="B21" s="22"/>
      <c r="C21" s="10"/>
      <c r="D21" s="11"/>
      <c r="E21" s="12"/>
      <c r="F21" s="10"/>
      <c r="G21" s="10"/>
      <c r="H21" s="13"/>
      <c r="I21" s="14"/>
      <c r="J21" s="14"/>
      <c r="K21" s="14"/>
      <c r="L21" s="15"/>
      <c r="M21" s="49"/>
    </row>
    <row r="22" spans="1:22" ht="15.75" x14ac:dyDescent="0.25">
      <c r="A22" s="53" t="s">
        <v>52</v>
      </c>
      <c r="B22" s="10"/>
      <c r="C22" s="10"/>
      <c r="D22" s="11"/>
      <c r="E22" s="12"/>
      <c r="F22" s="10"/>
      <c r="G22" s="10"/>
      <c r="H22" s="13"/>
      <c r="I22" s="14"/>
      <c r="J22" s="14"/>
      <c r="K22" s="14"/>
      <c r="L22" s="15"/>
      <c r="M22" s="50"/>
    </row>
    <row r="23" spans="1:22" ht="15" x14ac:dyDescent="0.2">
      <c r="A23" s="55">
        <v>40857</v>
      </c>
      <c r="B23" s="10">
        <v>5951</v>
      </c>
      <c r="C23" s="10" t="s">
        <v>464</v>
      </c>
      <c r="D23" s="11" t="s">
        <v>22</v>
      </c>
      <c r="E23" s="12" t="s">
        <v>23</v>
      </c>
      <c r="F23" s="10" t="s">
        <v>465</v>
      </c>
      <c r="G23" s="10" t="s">
        <v>48</v>
      </c>
      <c r="H23" s="13">
        <v>155000</v>
      </c>
      <c r="I23" s="14">
        <v>6800</v>
      </c>
      <c r="J23" s="14">
        <v>101400</v>
      </c>
      <c r="K23" s="14">
        <v>108200</v>
      </c>
      <c r="L23" s="15">
        <v>0.7</v>
      </c>
      <c r="M23" s="50" t="s">
        <v>287</v>
      </c>
    </row>
    <row r="24" spans="1:22" ht="15" x14ac:dyDescent="0.2">
      <c r="A24" s="60">
        <v>40987</v>
      </c>
      <c r="B24" s="61">
        <v>6032</v>
      </c>
      <c r="C24" s="61" t="s">
        <v>536</v>
      </c>
      <c r="D24" s="62" t="s">
        <v>22</v>
      </c>
      <c r="E24" s="63" t="s">
        <v>23</v>
      </c>
      <c r="F24" s="61" t="s">
        <v>537</v>
      </c>
      <c r="G24" s="61" t="s">
        <v>386</v>
      </c>
      <c r="H24" s="64">
        <v>2000</v>
      </c>
      <c r="I24" s="65">
        <v>5100</v>
      </c>
      <c r="J24" s="65">
        <v>1100</v>
      </c>
      <c r="K24" s="65">
        <v>6200</v>
      </c>
      <c r="L24" s="67"/>
      <c r="M24" s="70"/>
    </row>
    <row r="25" spans="1:22" ht="15" x14ac:dyDescent="0.2">
      <c r="A25" s="55">
        <v>41089</v>
      </c>
      <c r="B25" s="10">
        <v>6098</v>
      </c>
      <c r="C25" s="10" t="s">
        <v>115</v>
      </c>
      <c r="D25" s="11" t="s">
        <v>22</v>
      </c>
      <c r="E25" s="12" t="s">
        <v>23</v>
      </c>
      <c r="F25" s="10" t="s">
        <v>547</v>
      </c>
      <c r="G25" s="10" t="s">
        <v>548</v>
      </c>
      <c r="H25" s="13">
        <v>37000</v>
      </c>
      <c r="I25" s="14">
        <v>4500</v>
      </c>
      <c r="J25" s="14">
        <v>14600</v>
      </c>
      <c r="K25" s="14">
        <v>19100</v>
      </c>
      <c r="L25" s="15">
        <v>0.52</v>
      </c>
      <c r="M25" s="50" t="s">
        <v>287</v>
      </c>
    </row>
    <row r="26" spans="1:22" ht="15" x14ac:dyDescent="0.2">
      <c r="A26" s="55"/>
      <c r="B26" s="10"/>
      <c r="C26" s="10"/>
      <c r="D26" s="11"/>
      <c r="E26" s="12"/>
      <c r="F26" s="10"/>
      <c r="G26" s="10"/>
      <c r="H26" s="13"/>
      <c r="I26" s="14"/>
      <c r="J26" s="14"/>
      <c r="K26" s="14"/>
      <c r="L26" s="15"/>
      <c r="M26" s="50"/>
    </row>
    <row r="27" spans="1:22" ht="15.75" x14ac:dyDescent="0.25">
      <c r="A27" s="196" t="s">
        <v>61</v>
      </c>
      <c r="B27" s="197"/>
      <c r="C27" s="10"/>
      <c r="D27" s="11"/>
      <c r="E27" s="12"/>
      <c r="F27" s="10"/>
      <c r="G27" s="10"/>
      <c r="H27" s="13"/>
      <c r="I27" s="14"/>
      <c r="J27" s="14"/>
      <c r="K27" s="14"/>
      <c r="L27" s="15"/>
      <c r="M27" s="50"/>
    </row>
    <row r="28" spans="1:22" ht="15" x14ac:dyDescent="0.2">
      <c r="A28" s="60">
        <v>40829</v>
      </c>
      <c r="B28" s="61">
        <v>5970</v>
      </c>
      <c r="C28" s="61" t="s">
        <v>475</v>
      </c>
      <c r="D28" s="62" t="s">
        <v>105</v>
      </c>
      <c r="E28" s="63" t="s">
        <v>23</v>
      </c>
      <c r="F28" s="61" t="s">
        <v>476</v>
      </c>
      <c r="G28" s="61" t="s">
        <v>477</v>
      </c>
      <c r="H28" s="64">
        <v>10000</v>
      </c>
      <c r="I28" s="65">
        <v>9300</v>
      </c>
      <c r="J28" s="65">
        <v>1500</v>
      </c>
      <c r="K28" s="65">
        <v>10800</v>
      </c>
      <c r="L28" s="15"/>
      <c r="M28" s="50"/>
    </row>
    <row r="29" spans="1:22" ht="15" x14ac:dyDescent="0.2">
      <c r="A29" s="60">
        <v>40913</v>
      </c>
      <c r="B29" s="61">
        <v>5989</v>
      </c>
      <c r="C29" s="61" t="s">
        <v>578</v>
      </c>
      <c r="D29" s="62" t="s">
        <v>22</v>
      </c>
      <c r="E29" s="63" t="s">
        <v>23</v>
      </c>
      <c r="F29" s="61" t="s">
        <v>504</v>
      </c>
      <c r="G29" s="61" t="s">
        <v>505</v>
      </c>
      <c r="H29" s="64">
        <v>55000</v>
      </c>
      <c r="I29" s="65">
        <v>9400</v>
      </c>
      <c r="J29" s="65">
        <v>49500</v>
      </c>
      <c r="K29" s="65">
        <v>58900</v>
      </c>
      <c r="L29" s="67"/>
      <c r="M29" s="70"/>
    </row>
    <row r="30" spans="1:22" ht="15" x14ac:dyDescent="0.2">
      <c r="A30" s="60">
        <v>40948</v>
      </c>
      <c r="B30" s="61">
        <v>6009</v>
      </c>
      <c r="C30" s="61" t="s">
        <v>557</v>
      </c>
      <c r="D30" s="62" t="s">
        <v>22</v>
      </c>
      <c r="E30" s="63" t="s">
        <v>23</v>
      </c>
      <c r="F30" s="61" t="s">
        <v>558</v>
      </c>
      <c r="G30" s="61" t="s">
        <v>559</v>
      </c>
      <c r="H30" s="64">
        <v>20500</v>
      </c>
      <c r="I30" s="65">
        <v>7500</v>
      </c>
      <c r="J30" s="65">
        <v>17900</v>
      </c>
      <c r="K30" s="65">
        <v>25400</v>
      </c>
      <c r="L30" s="67"/>
      <c r="M30" s="70"/>
    </row>
    <row r="31" spans="1:22" ht="15" x14ac:dyDescent="0.2">
      <c r="A31" s="60">
        <v>40970</v>
      </c>
      <c r="B31" s="61">
        <v>6016</v>
      </c>
      <c r="C31" s="61" t="s">
        <v>538</v>
      </c>
      <c r="D31" s="62" t="s">
        <v>22</v>
      </c>
      <c r="E31" s="63" t="s">
        <v>23</v>
      </c>
      <c r="F31" s="61" t="s">
        <v>539</v>
      </c>
      <c r="G31" s="61" t="s">
        <v>540</v>
      </c>
      <c r="H31" s="64">
        <v>5000</v>
      </c>
      <c r="I31" s="65">
        <v>5000</v>
      </c>
      <c r="J31" s="65">
        <v>6400</v>
      </c>
      <c r="K31" s="65">
        <v>11400</v>
      </c>
      <c r="L31" s="67"/>
      <c r="M31" s="70"/>
    </row>
    <row r="32" spans="1:22" ht="15" x14ac:dyDescent="0.2">
      <c r="A32" s="55">
        <v>41003</v>
      </c>
      <c r="B32" s="10">
        <v>6040</v>
      </c>
      <c r="C32" s="10" t="s">
        <v>506</v>
      </c>
      <c r="D32" s="11" t="s">
        <v>22</v>
      </c>
      <c r="E32" s="12" t="s">
        <v>23</v>
      </c>
      <c r="F32" s="10" t="s">
        <v>507</v>
      </c>
      <c r="G32" s="10" t="s">
        <v>508</v>
      </c>
      <c r="H32" s="13">
        <v>70000</v>
      </c>
      <c r="I32" s="14">
        <v>6600</v>
      </c>
      <c r="J32" s="14">
        <v>60200</v>
      </c>
      <c r="K32" s="14">
        <v>66800</v>
      </c>
      <c r="L32" s="15">
        <v>0.95</v>
      </c>
      <c r="M32" s="50" t="s">
        <v>287</v>
      </c>
      <c r="N32" s="27"/>
      <c r="O32" s="28"/>
      <c r="P32" s="29"/>
      <c r="Q32" s="29"/>
      <c r="R32" s="30"/>
      <c r="S32" s="30"/>
      <c r="T32" s="30"/>
      <c r="U32" s="30"/>
      <c r="V32" s="29"/>
    </row>
    <row r="33" spans="1:22" ht="15" x14ac:dyDescent="0.2">
      <c r="A33" s="55">
        <v>41001</v>
      </c>
      <c r="B33" s="10">
        <v>6041</v>
      </c>
      <c r="C33" s="10" t="s">
        <v>509</v>
      </c>
      <c r="D33" s="11" t="s">
        <v>22</v>
      </c>
      <c r="E33" s="12" t="s">
        <v>510</v>
      </c>
      <c r="F33" s="10" t="s">
        <v>511</v>
      </c>
      <c r="G33" s="10" t="s">
        <v>512</v>
      </c>
      <c r="H33" s="13">
        <v>68000</v>
      </c>
      <c r="I33" s="14">
        <v>10000</v>
      </c>
      <c r="J33" s="14">
        <v>63600</v>
      </c>
      <c r="K33" s="14">
        <v>73600</v>
      </c>
      <c r="L33" s="15">
        <v>1.08</v>
      </c>
      <c r="M33" s="50" t="s">
        <v>287</v>
      </c>
      <c r="N33" s="27"/>
      <c r="O33" s="28"/>
      <c r="P33" s="29"/>
      <c r="Q33" s="29"/>
      <c r="R33" s="30"/>
      <c r="S33" s="30"/>
      <c r="T33" s="30"/>
      <c r="U33" s="30"/>
      <c r="V33" s="29"/>
    </row>
    <row r="34" spans="1:22" ht="15" x14ac:dyDescent="0.2">
      <c r="A34" s="55">
        <v>41086</v>
      </c>
      <c r="B34" s="10">
        <v>6093</v>
      </c>
      <c r="C34" s="10" t="s">
        <v>544</v>
      </c>
      <c r="D34" s="11" t="s">
        <v>22</v>
      </c>
      <c r="E34" s="12" t="s">
        <v>23</v>
      </c>
      <c r="F34" s="10" t="s">
        <v>545</v>
      </c>
      <c r="G34" s="10" t="s">
        <v>546</v>
      </c>
      <c r="H34" s="13">
        <v>40500</v>
      </c>
      <c r="I34" s="14">
        <v>11900</v>
      </c>
      <c r="J34" s="14">
        <v>18100</v>
      </c>
      <c r="K34" s="14">
        <v>30000</v>
      </c>
      <c r="L34" s="15">
        <v>0.74</v>
      </c>
      <c r="M34" s="50" t="s">
        <v>361</v>
      </c>
    </row>
    <row r="35" spans="1:22" ht="15" x14ac:dyDescent="0.2">
      <c r="A35" s="55">
        <v>41089</v>
      </c>
      <c r="B35" s="10">
        <v>6097</v>
      </c>
      <c r="C35" s="10" t="s">
        <v>244</v>
      </c>
      <c r="D35" s="11" t="s">
        <v>22</v>
      </c>
      <c r="E35" s="12" t="s">
        <v>23</v>
      </c>
      <c r="F35" s="10" t="s">
        <v>246</v>
      </c>
      <c r="G35" s="10" t="s">
        <v>494</v>
      </c>
      <c r="H35" s="13">
        <v>61351</v>
      </c>
      <c r="I35" s="14">
        <v>5000</v>
      </c>
      <c r="J35" s="14">
        <v>54400</v>
      </c>
      <c r="K35" s="14">
        <v>59400</v>
      </c>
      <c r="L35" s="15">
        <v>0.97</v>
      </c>
      <c r="M35" s="50" t="s">
        <v>359</v>
      </c>
    </row>
    <row r="36" spans="1:22" s="71" customFormat="1" ht="15" x14ac:dyDescent="0.2">
      <c r="A36" s="55">
        <v>41122</v>
      </c>
      <c r="B36" s="10">
        <v>6122</v>
      </c>
      <c r="C36" s="10" t="s">
        <v>560</v>
      </c>
      <c r="D36" s="11" t="s">
        <v>22</v>
      </c>
      <c r="E36" s="12" t="s">
        <v>64</v>
      </c>
      <c r="F36" s="10" t="s">
        <v>561</v>
      </c>
      <c r="G36" s="10" t="s">
        <v>562</v>
      </c>
      <c r="H36" s="13">
        <v>56000</v>
      </c>
      <c r="I36" s="14">
        <v>5000</v>
      </c>
      <c r="J36" s="14">
        <v>33000</v>
      </c>
      <c r="K36" s="14">
        <v>38000</v>
      </c>
      <c r="L36" s="15">
        <v>0.68</v>
      </c>
      <c r="M36" s="50" t="s">
        <v>359</v>
      </c>
    </row>
    <row r="37" spans="1:22" ht="15" x14ac:dyDescent="0.2">
      <c r="A37" s="55">
        <v>41159</v>
      </c>
      <c r="B37" s="10">
        <v>6134</v>
      </c>
      <c r="C37" s="10" t="s">
        <v>563</v>
      </c>
      <c r="D37" s="11" t="s">
        <v>22</v>
      </c>
      <c r="E37" s="12" t="s">
        <v>64</v>
      </c>
      <c r="F37" s="10" t="s">
        <v>564</v>
      </c>
      <c r="G37" s="10" t="s">
        <v>570</v>
      </c>
      <c r="H37" s="13">
        <v>47000</v>
      </c>
      <c r="I37" s="14">
        <v>10000</v>
      </c>
      <c r="J37" s="14">
        <v>35100</v>
      </c>
      <c r="K37" s="14">
        <v>45100</v>
      </c>
      <c r="L37" s="15">
        <v>0.96</v>
      </c>
      <c r="M37" s="50" t="s">
        <v>394</v>
      </c>
    </row>
    <row r="38" spans="1:22" ht="15" x14ac:dyDescent="0.2">
      <c r="A38" s="55"/>
      <c r="B38" s="10"/>
      <c r="C38" s="10"/>
      <c r="D38" s="11"/>
      <c r="E38" s="12"/>
      <c r="F38" s="10"/>
      <c r="G38" s="10"/>
      <c r="H38" s="13"/>
      <c r="I38" s="14"/>
      <c r="J38" s="14"/>
      <c r="K38" s="14"/>
      <c r="L38" s="15"/>
      <c r="M38" s="50"/>
    </row>
    <row r="39" spans="1:22" ht="15.75" x14ac:dyDescent="0.25">
      <c r="A39" s="57" t="s">
        <v>75</v>
      </c>
      <c r="B39" s="10"/>
      <c r="C39" s="10"/>
      <c r="D39" s="11"/>
      <c r="E39" s="12"/>
      <c r="F39" s="10"/>
      <c r="G39" s="10"/>
      <c r="H39" s="13"/>
      <c r="I39" s="14"/>
      <c r="J39" s="14"/>
      <c r="K39" s="14"/>
      <c r="L39" s="15"/>
      <c r="M39" s="50"/>
    </row>
    <row r="40" spans="1:22" ht="15" x14ac:dyDescent="0.2">
      <c r="A40" s="12">
        <v>41095</v>
      </c>
      <c r="B40" s="10">
        <v>6103</v>
      </c>
      <c r="C40" s="10" t="s">
        <v>549</v>
      </c>
      <c r="D40" s="11" t="s">
        <v>105</v>
      </c>
      <c r="E40" s="12" t="s">
        <v>23</v>
      </c>
      <c r="F40" s="10" t="s">
        <v>550</v>
      </c>
      <c r="G40" s="10" t="s">
        <v>551</v>
      </c>
      <c r="H40" s="13">
        <v>29000</v>
      </c>
      <c r="I40" s="14">
        <v>8700</v>
      </c>
      <c r="J40" s="14">
        <v>12200</v>
      </c>
      <c r="K40" s="14">
        <v>20900</v>
      </c>
      <c r="L40" s="15">
        <v>0.72</v>
      </c>
      <c r="M40" s="50"/>
    </row>
    <row r="41" spans="1:22" ht="15.75" x14ac:dyDescent="0.25">
      <c r="A41" s="12"/>
      <c r="B41" s="10"/>
      <c r="C41" s="10"/>
      <c r="D41" s="11"/>
      <c r="E41" s="12"/>
      <c r="F41" s="10"/>
      <c r="G41" s="10"/>
      <c r="H41" s="195" t="s">
        <v>80</v>
      </c>
      <c r="I41" s="186"/>
      <c r="J41" s="195" t="s">
        <v>459</v>
      </c>
      <c r="K41" s="195"/>
      <c r="L41" s="76"/>
      <c r="M41" s="77"/>
      <c r="P41" s="59"/>
    </row>
    <row r="42" spans="1:22" ht="15.75" x14ac:dyDescent="0.25">
      <c r="A42" s="28"/>
      <c r="B42" s="29"/>
      <c r="C42" s="29"/>
      <c r="D42" s="27"/>
      <c r="E42" s="28"/>
      <c r="F42" s="29"/>
      <c r="G42" s="29"/>
      <c r="H42" s="194"/>
      <c r="I42" s="189"/>
      <c r="J42" s="194"/>
      <c r="K42" s="194"/>
      <c r="L42" s="31"/>
      <c r="M42" s="75"/>
    </row>
    <row r="43" spans="1:22" ht="15" x14ac:dyDescent="0.2">
      <c r="A43" s="28"/>
      <c r="B43" s="29"/>
      <c r="C43" s="29"/>
      <c r="D43" s="27"/>
      <c r="E43" s="28"/>
      <c r="F43" s="29"/>
      <c r="G43" s="29"/>
      <c r="H43" s="30"/>
      <c r="I43" s="30"/>
      <c r="J43" s="30"/>
      <c r="K43" s="30"/>
      <c r="L43" s="31"/>
    </row>
    <row r="44" spans="1:22" ht="15" x14ac:dyDescent="0.2">
      <c r="A44" s="28"/>
      <c r="B44" s="29"/>
      <c r="C44" s="29"/>
      <c r="D44" s="27"/>
      <c r="E44" s="28"/>
      <c r="F44" s="29"/>
      <c r="G44" s="29"/>
      <c r="H44" s="30"/>
      <c r="I44" s="30"/>
      <c r="J44" s="30"/>
      <c r="K44" s="30"/>
      <c r="L44" s="31"/>
    </row>
    <row r="45" spans="1:22" x14ac:dyDescent="0.2">
      <c r="A45" s="32"/>
      <c r="B45" s="33"/>
      <c r="C45" s="33"/>
      <c r="D45" s="33"/>
      <c r="E45" s="33"/>
      <c r="F45" s="33"/>
      <c r="G45" s="33"/>
      <c r="H45" s="34"/>
      <c r="I45" s="34"/>
      <c r="J45" s="34"/>
      <c r="K45" s="34"/>
      <c r="L45" s="33"/>
    </row>
    <row r="46" spans="1:22" x14ac:dyDescent="0.2">
      <c r="A46" s="32"/>
      <c r="B46" s="33"/>
      <c r="C46" s="33"/>
      <c r="D46" s="33"/>
      <c r="E46" s="33"/>
      <c r="F46" s="33"/>
      <c r="G46" s="33"/>
      <c r="H46" s="34"/>
      <c r="I46" s="34"/>
      <c r="J46" s="34"/>
      <c r="K46" s="34"/>
      <c r="L46" s="33"/>
    </row>
    <row r="47" spans="1:22" x14ac:dyDescent="0.2">
      <c r="A47" s="32"/>
      <c r="B47" s="33"/>
      <c r="C47" s="33"/>
      <c r="D47" s="33"/>
      <c r="E47" s="33"/>
      <c r="F47" s="33"/>
      <c r="G47" s="33"/>
      <c r="H47" s="34"/>
      <c r="I47" s="34"/>
      <c r="J47" s="34"/>
      <c r="K47" s="34"/>
      <c r="L47" s="33"/>
    </row>
    <row r="48" spans="1:22" x14ac:dyDescent="0.2">
      <c r="A48" s="32"/>
      <c r="B48" s="33"/>
      <c r="C48" s="33"/>
      <c r="D48" s="33"/>
      <c r="E48" s="33"/>
      <c r="F48" s="33"/>
      <c r="G48" s="33"/>
      <c r="H48" s="34"/>
      <c r="I48" s="34"/>
      <c r="J48" s="34"/>
      <c r="K48" s="34"/>
      <c r="L48" s="33"/>
    </row>
    <row r="49" spans="1:12" x14ac:dyDescent="0.2">
      <c r="A49" s="32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3"/>
    </row>
    <row r="50" spans="1:12" x14ac:dyDescent="0.2">
      <c r="A50" s="32"/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3"/>
    </row>
    <row r="51" spans="1:12" x14ac:dyDescent="0.2">
      <c r="A51" s="32"/>
      <c r="B51" s="33"/>
      <c r="C51" s="33"/>
      <c r="D51" s="33"/>
      <c r="E51" s="33"/>
      <c r="F51" s="33"/>
      <c r="G51" s="33"/>
      <c r="H51" s="34"/>
      <c r="I51" s="34"/>
      <c r="J51" s="34"/>
      <c r="K51" s="34"/>
      <c r="L51" s="33"/>
    </row>
    <row r="52" spans="1:12" x14ac:dyDescent="0.2">
      <c r="A52" s="32"/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3"/>
    </row>
    <row r="53" spans="1:12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x14ac:dyDescent="0.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</sheetData>
  <mergeCells count="7">
    <mergeCell ref="A1:M1"/>
    <mergeCell ref="A4:B4"/>
    <mergeCell ref="H42:I42"/>
    <mergeCell ref="J42:K42"/>
    <mergeCell ref="H41:I41"/>
    <mergeCell ref="J41:K41"/>
    <mergeCell ref="A27:B27"/>
  </mergeCells>
  <pageMargins left="0" right="0" top="0" bottom="0" header="0.5" footer="0.5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3D14E2139E24D8278F22389FBACDC" ma:contentTypeVersion="10" ma:contentTypeDescription="Create a new document." ma:contentTypeScope="" ma:versionID="7cb97e87432a3d5a09c5de8d095d55ce">
  <xsd:schema xmlns:xsd="http://www.w3.org/2001/XMLSchema" xmlns:xs="http://www.w3.org/2001/XMLSchema" xmlns:p="http://schemas.microsoft.com/office/2006/metadata/properties" xmlns:ns2="87f3744c-a7f0-42ff-a75d-b2d0c9c3e52c" xmlns:ns3="cbd4c047-2a82-458f-91db-17157088c75b" targetNamespace="http://schemas.microsoft.com/office/2006/metadata/properties" ma:root="true" ma:fieldsID="85e6f2fd7d71c258813ffb9f8f8976d8" ns2:_="" ns3:_="">
    <xsd:import namespace="87f3744c-a7f0-42ff-a75d-b2d0c9c3e52c"/>
    <xsd:import namespace="cbd4c047-2a82-458f-91db-17157088c7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3744c-a7f0-42ff-a75d-b2d0c9c3e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4c047-2a82-458f-91db-17157088c75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DAA8C0-D2A9-4E91-867E-367C95A8F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3744c-a7f0-42ff-a75d-b2d0c9c3e52c"/>
    <ds:schemaRef ds:uri="cbd4c047-2a82-458f-91db-17157088c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9B9B11-7E5D-403C-B7D8-0436A01AD5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6AAC4B-DEE7-4BC8-9D19-1BF5FE2CE5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Sheet1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'23'!Print_Titles</vt:lpstr>
      <vt:lpstr>'24'!Print_Titles</vt:lpstr>
    </vt:vector>
  </TitlesOfParts>
  <Company>Big Stone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Stone County</dc:creator>
  <cp:lastModifiedBy>Danny Tuckett</cp:lastModifiedBy>
  <cp:lastPrinted>2024-03-22T19:31:47Z</cp:lastPrinted>
  <dcterms:created xsi:type="dcterms:W3CDTF">2007-10-12T16:52:33Z</dcterms:created>
  <dcterms:modified xsi:type="dcterms:W3CDTF">2024-04-29T19:25:43Z</dcterms:modified>
</cp:coreProperties>
</file>